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88" windowWidth="19140" windowHeight="7176" activeTab="3"/>
  </bookViews>
  <sheets>
    <sheet name="TEMPLATE_8X8" sheetId="12" r:id="rId1"/>
    <sheet name="DIY_FONT" sheetId="11" r:id="rId2"/>
    <sheet name="EXAMPLE_E" sheetId="125" r:id="rId3"/>
    <sheet name="TOTAL_HANDWRITTEN" sheetId="54" r:id="rId4"/>
  </sheets>
  <calcPr calcId="144525"/>
</workbook>
</file>

<file path=xl/calcChain.xml><?xml version="1.0" encoding="utf-8"?>
<calcChain xmlns="http://schemas.openxmlformats.org/spreadsheetml/2006/main">
  <c r="G39" i="54" l="1"/>
  <c r="D2" i="125"/>
  <c r="F16" i="54"/>
  <c r="K5" i="125"/>
  <c r="F4" i="54"/>
  <c r="F5" i="54"/>
  <c r="F6" i="54"/>
  <c r="F7" i="54"/>
  <c r="F8" i="54"/>
  <c r="F9" i="54"/>
  <c r="F10" i="54"/>
  <c r="F11" i="54"/>
  <c r="F12" i="54"/>
  <c r="F13" i="54"/>
  <c r="F14" i="54"/>
  <c r="F15" i="54"/>
  <c r="F17" i="54"/>
  <c r="F18" i="54"/>
  <c r="F19" i="54"/>
  <c r="F20" i="54"/>
  <c r="F21" i="54"/>
  <c r="F22" i="54"/>
  <c r="F23" i="54"/>
  <c r="F24" i="54"/>
  <c r="F25" i="54"/>
  <c r="F26" i="54"/>
  <c r="F27" i="54"/>
  <c r="F28" i="54"/>
  <c r="F29" i="54"/>
  <c r="F30" i="54"/>
  <c r="F31" i="54"/>
  <c r="F32" i="54"/>
  <c r="F33" i="54"/>
  <c r="F34" i="54"/>
  <c r="F35" i="54"/>
  <c r="F36" i="54"/>
  <c r="F37" i="54"/>
  <c r="F38" i="54"/>
  <c r="F39" i="54"/>
  <c r="F40" i="54"/>
  <c r="F41" i="54"/>
  <c r="F42" i="54"/>
  <c r="F43" i="54"/>
  <c r="F44" i="54"/>
  <c r="F45" i="54"/>
  <c r="F46" i="54"/>
  <c r="F47" i="54"/>
  <c r="F48" i="54"/>
  <c r="F49" i="54"/>
  <c r="F50" i="54"/>
  <c r="F51" i="54"/>
  <c r="F52" i="54"/>
  <c r="F53" i="54"/>
  <c r="F54" i="54"/>
  <c r="F55" i="54"/>
  <c r="F56" i="54"/>
  <c r="F57" i="54"/>
  <c r="F58" i="54"/>
  <c r="F59" i="54"/>
  <c r="F60" i="54"/>
  <c r="F61" i="54"/>
  <c r="F62" i="54"/>
  <c r="F63" i="54"/>
  <c r="F64" i="54"/>
  <c r="F65" i="54"/>
  <c r="F66" i="54"/>
  <c r="F67" i="54"/>
  <c r="F68" i="54"/>
  <c r="F69" i="54"/>
  <c r="F70" i="54"/>
  <c r="F71" i="54"/>
  <c r="F72" i="54"/>
  <c r="F73" i="54"/>
  <c r="F74" i="54"/>
  <c r="F75" i="54"/>
  <c r="F76" i="54"/>
  <c r="F77" i="54"/>
  <c r="F78" i="54"/>
  <c r="F79" i="54"/>
  <c r="F80" i="54"/>
  <c r="F81" i="54"/>
  <c r="F82" i="54"/>
  <c r="F83" i="54"/>
  <c r="F84" i="54"/>
  <c r="F85" i="54"/>
  <c r="F86" i="54"/>
  <c r="F87" i="54"/>
  <c r="F88" i="54"/>
  <c r="F89" i="54"/>
  <c r="F90" i="54"/>
  <c r="F91" i="54"/>
  <c r="F92" i="54"/>
  <c r="F93" i="54"/>
  <c r="F94" i="54"/>
  <c r="F95" i="54"/>
  <c r="F96" i="54"/>
  <c r="F97" i="54"/>
  <c r="F3" i="54"/>
  <c r="E4" i="54"/>
  <c r="E5" i="54"/>
  <c r="E6" i="54"/>
  <c r="E7" i="54"/>
  <c r="E8" i="54"/>
  <c r="E9" i="54"/>
  <c r="E10" i="54"/>
  <c r="E11" i="54"/>
  <c r="E12" i="54"/>
  <c r="E13" i="54"/>
  <c r="E14" i="54"/>
  <c r="E15" i="54"/>
  <c r="E16" i="54"/>
  <c r="E17" i="54"/>
  <c r="E18" i="54"/>
  <c r="E19" i="54"/>
  <c r="E20" i="54"/>
  <c r="E21" i="54"/>
  <c r="E22" i="54"/>
  <c r="E23" i="54"/>
  <c r="E24" i="54"/>
  <c r="E25" i="54"/>
  <c r="E26" i="54"/>
  <c r="E27" i="54"/>
  <c r="E28" i="54"/>
  <c r="E29" i="54"/>
  <c r="E30" i="54"/>
  <c r="E31" i="54"/>
  <c r="E32" i="54"/>
  <c r="E33" i="54"/>
  <c r="E34" i="54"/>
  <c r="E35" i="54"/>
  <c r="E36" i="54"/>
  <c r="E37" i="54"/>
  <c r="E38" i="54"/>
  <c r="E39" i="54"/>
  <c r="E40" i="54"/>
  <c r="E41" i="54"/>
  <c r="E42" i="54"/>
  <c r="E43" i="54"/>
  <c r="E44" i="54"/>
  <c r="E45" i="54"/>
  <c r="E46" i="54"/>
  <c r="E47" i="54"/>
  <c r="E48" i="54"/>
  <c r="E49" i="54"/>
  <c r="E50" i="54"/>
  <c r="E51" i="54"/>
  <c r="E52" i="54"/>
  <c r="E53" i="54"/>
  <c r="E54" i="54"/>
  <c r="E55" i="54"/>
  <c r="E56" i="54"/>
  <c r="E57" i="54"/>
  <c r="E58" i="54"/>
  <c r="E59" i="54"/>
  <c r="E60" i="54"/>
  <c r="E61" i="54"/>
  <c r="E62" i="54"/>
  <c r="E63" i="54"/>
  <c r="E64" i="54"/>
  <c r="E65" i="54"/>
  <c r="E66" i="54"/>
  <c r="E67" i="54"/>
  <c r="E68" i="54"/>
  <c r="E69" i="54"/>
  <c r="E70" i="54"/>
  <c r="E71" i="54"/>
  <c r="E72" i="54"/>
  <c r="E73" i="54"/>
  <c r="E74" i="54"/>
  <c r="E75" i="54"/>
  <c r="E76" i="54"/>
  <c r="E77" i="54"/>
  <c r="E78" i="54"/>
  <c r="E79" i="54"/>
  <c r="E80" i="54"/>
  <c r="E81" i="54"/>
  <c r="E82" i="54"/>
  <c r="E83" i="54"/>
  <c r="E84" i="54"/>
  <c r="E85" i="54"/>
  <c r="E86" i="54"/>
  <c r="E87" i="54"/>
  <c r="E88" i="54"/>
  <c r="E89" i="54"/>
  <c r="E90" i="54"/>
  <c r="E91" i="54"/>
  <c r="E92" i="54"/>
  <c r="E93" i="54"/>
  <c r="E94" i="54"/>
  <c r="E95" i="54"/>
  <c r="E96" i="54"/>
  <c r="E97" i="54"/>
  <c r="E3" i="54"/>
  <c r="B96" i="54"/>
  <c r="B95" i="54"/>
  <c r="G95" i="54" s="1"/>
  <c r="B94" i="54"/>
  <c r="G94" i="54" s="1"/>
  <c r="G93" i="54"/>
  <c r="B93" i="54"/>
  <c r="B92" i="54"/>
  <c r="G91" i="54"/>
  <c r="B91" i="54"/>
  <c r="B90" i="54"/>
  <c r="B89" i="54"/>
  <c r="G89" i="54" s="1"/>
  <c r="B88" i="54"/>
  <c r="B87" i="54"/>
  <c r="G87" i="54" s="1"/>
  <c r="B86" i="54"/>
  <c r="G86" i="54" s="1"/>
  <c r="G85" i="54"/>
  <c r="B85" i="54"/>
  <c r="B84" i="54"/>
  <c r="G83" i="54"/>
  <c r="B83" i="54"/>
  <c r="B82" i="54"/>
  <c r="B81" i="54"/>
  <c r="G81" i="54" s="1"/>
  <c r="B80" i="54"/>
  <c r="B79" i="54"/>
  <c r="G79" i="54" s="1"/>
  <c r="B78" i="54"/>
  <c r="G78" i="54" s="1"/>
  <c r="G77" i="54"/>
  <c r="B77" i="54"/>
  <c r="B76" i="54"/>
  <c r="G75" i="54"/>
  <c r="B75" i="54"/>
  <c r="B74" i="54"/>
  <c r="B73" i="54"/>
  <c r="G73" i="54" s="1"/>
  <c r="B72" i="54"/>
  <c r="B71" i="54"/>
  <c r="G71" i="54" s="1"/>
  <c r="B70" i="54"/>
  <c r="G70" i="54" s="1"/>
  <c r="G69" i="54"/>
  <c r="B69" i="54"/>
  <c r="B68" i="54"/>
  <c r="G67" i="54"/>
  <c r="B67" i="54"/>
  <c r="B66" i="54"/>
  <c r="B65" i="54"/>
  <c r="G65" i="54" s="1"/>
  <c r="B64" i="54"/>
  <c r="B63" i="54"/>
  <c r="G63" i="54" s="1"/>
  <c r="B62" i="54"/>
  <c r="G62" i="54" s="1"/>
  <c r="G61" i="54"/>
  <c r="B61" i="54"/>
  <c r="B60" i="54"/>
  <c r="G59" i="54"/>
  <c r="B59" i="54"/>
  <c r="B58" i="54"/>
  <c r="B57" i="54"/>
  <c r="G57" i="54" s="1"/>
  <c r="B56" i="54"/>
  <c r="B55" i="54"/>
  <c r="G55" i="54" s="1"/>
  <c r="B54" i="54"/>
  <c r="G54" i="54" s="1"/>
  <c r="G53" i="54"/>
  <c r="B53" i="54"/>
  <c r="B52" i="54"/>
  <c r="G51" i="54"/>
  <c r="B51" i="54"/>
  <c r="B50" i="54"/>
  <c r="B49" i="54"/>
  <c r="G49" i="54" s="1"/>
  <c r="B48" i="54"/>
  <c r="B47" i="54"/>
  <c r="G47" i="54" s="1"/>
  <c r="B46" i="54"/>
  <c r="G46" i="54" s="1"/>
  <c r="G45" i="54"/>
  <c r="B45" i="54"/>
  <c r="B44" i="54"/>
  <c r="G43" i="54"/>
  <c r="B43" i="54"/>
  <c r="B42" i="54"/>
  <c r="B41" i="54"/>
  <c r="G41" i="54" s="1"/>
  <c r="B40" i="54"/>
  <c r="B39" i="54"/>
  <c r="B38" i="54"/>
  <c r="G38" i="54" s="1"/>
  <c r="G37" i="54"/>
  <c r="B37" i="54"/>
  <c r="B36" i="54"/>
  <c r="G35" i="54"/>
  <c r="B35" i="54"/>
  <c r="B34" i="54"/>
  <c r="B33" i="54"/>
  <c r="G33" i="54" s="1"/>
  <c r="B32" i="54"/>
  <c r="B31" i="54"/>
  <c r="G31" i="54" s="1"/>
  <c r="B30" i="54"/>
  <c r="G30" i="54" s="1"/>
  <c r="G29" i="54"/>
  <c r="B29" i="54"/>
  <c r="B28" i="54"/>
  <c r="G27" i="54"/>
  <c r="B27" i="54"/>
  <c r="B26" i="54"/>
  <c r="B25" i="54"/>
  <c r="G25" i="54" s="1"/>
  <c r="B24" i="54"/>
  <c r="B23" i="54"/>
  <c r="G23" i="54" s="1"/>
  <c r="B22" i="54"/>
  <c r="B21" i="54"/>
  <c r="G21" i="54" s="1"/>
  <c r="B20" i="54"/>
  <c r="G19" i="54"/>
  <c r="B19" i="54"/>
  <c r="B18" i="54"/>
  <c r="G18" i="54" s="1"/>
  <c r="B17" i="54"/>
  <c r="G17" i="54" s="1"/>
  <c r="B16" i="54"/>
  <c r="B15" i="54"/>
  <c r="G15" i="54" s="1"/>
  <c r="B14" i="54"/>
  <c r="G14" i="54" s="1"/>
  <c r="B13" i="54"/>
  <c r="G13" i="54" s="1"/>
  <c r="B12" i="54"/>
  <c r="G12" i="54" s="1"/>
  <c r="B11" i="54"/>
  <c r="G11" i="54" s="1"/>
  <c r="B10" i="54"/>
  <c r="B9" i="54"/>
  <c r="G9" i="54" s="1"/>
  <c r="B8" i="54"/>
  <c r="B7" i="54"/>
  <c r="G7" i="54" s="1"/>
  <c r="B6" i="54"/>
  <c r="B5" i="54"/>
  <c r="G5" i="54" s="1"/>
  <c r="B4" i="54"/>
  <c r="G3" i="54"/>
  <c r="B3" i="54"/>
  <c r="G16" i="54" l="1"/>
  <c r="G26" i="54"/>
  <c r="G34" i="54"/>
  <c r="G42" i="54"/>
  <c r="G50" i="54"/>
  <c r="G58" i="54"/>
  <c r="G66" i="54"/>
  <c r="G74" i="54"/>
  <c r="G82" i="54"/>
  <c r="G90" i="54"/>
  <c r="G4" i="54"/>
  <c r="G8" i="54"/>
  <c r="G22" i="54"/>
  <c r="G28" i="54"/>
  <c r="G36" i="54"/>
  <c r="G44" i="54"/>
  <c r="G52" i="54"/>
  <c r="G60" i="54"/>
  <c r="G68" i="54"/>
  <c r="G76" i="54"/>
  <c r="G84" i="54"/>
  <c r="G92" i="54"/>
  <c r="G6" i="54"/>
  <c r="G10" i="54"/>
  <c r="G20" i="54"/>
  <c r="G24" i="54"/>
  <c r="G32" i="54"/>
  <c r="G40" i="54"/>
  <c r="G48" i="54"/>
  <c r="G56" i="54"/>
  <c r="G64" i="54"/>
  <c r="G72" i="54"/>
  <c r="G80" i="54"/>
  <c r="G88" i="54"/>
  <c r="G96" i="54"/>
  <c r="T23" i="12" l="1"/>
  <c r="S23" i="12"/>
  <c r="O16" i="12"/>
  <c r="P11" i="12" l="1"/>
  <c r="Q11" i="12"/>
  <c r="R11" i="12"/>
  <c r="S11" i="12"/>
  <c r="T11" i="12"/>
  <c r="U11" i="12"/>
  <c r="P10" i="12"/>
  <c r="Q10" i="12"/>
  <c r="R10" i="12"/>
  <c r="S10" i="12"/>
  <c r="T10" i="12"/>
  <c r="U10" i="12"/>
  <c r="V10" i="12"/>
  <c r="O10" i="12"/>
  <c r="P9" i="12"/>
  <c r="Q9" i="12"/>
  <c r="R9" i="12"/>
  <c r="S9" i="12"/>
  <c r="T9" i="12"/>
  <c r="U9" i="12"/>
  <c r="V9" i="12"/>
  <c r="O9" i="12"/>
  <c r="P8" i="12"/>
  <c r="Q8" i="12"/>
  <c r="R8" i="12"/>
  <c r="S8" i="12"/>
  <c r="T8" i="12"/>
  <c r="U8" i="12"/>
  <c r="V8" i="12"/>
  <c r="O8" i="12"/>
  <c r="P7" i="12"/>
  <c r="Q7" i="12"/>
  <c r="R7" i="12"/>
  <c r="S7" i="12"/>
  <c r="T7" i="12"/>
  <c r="U7" i="12"/>
  <c r="V7" i="12"/>
  <c r="O7" i="12"/>
  <c r="P6" i="12"/>
  <c r="Q6" i="12"/>
  <c r="R6" i="12"/>
  <c r="S6" i="12"/>
  <c r="T6" i="12"/>
  <c r="U6" i="12"/>
  <c r="V6" i="12"/>
  <c r="O6" i="12"/>
  <c r="P5" i="12"/>
  <c r="Q5" i="12"/>
  <c r="T5" i="12"/>
  <c r="U5" i="12"/>
  <c r="V5" i="12"/>
  <c r="O5" i="12"/>
  <c r="P4" i="12"/>
  <c r="Q4" i="12"/>
  <c r="R4" i="12"/>
  <c r="S4" i="12"/>
  <c r="T4" i="12"/>
  <c r="U4" i="12"/>
  <c r="O4" i="12"/>
  <c r="C4" i="11" l="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L16" i="12"/>
  <c r="J19" i="12" s="1"/>
  <c r="K4" i="12"/>
  <c r="K11" i="12"/>
  <c r="K10" i="12"/>
  <c r="K9" i="12"/>
  <c r="K8" i="12"/>
  <c r="K7" i="12"/>
  <c r="K6" i="12"/>
  <c r="K5" i="12"/>
  <c r="R5" i="12" l="1"/>
  <c r="S5" i="12"/>
  <c r="V4" i="12"/>
  <c r="J8" i="12"/>
  <c r="V11" i="12"/>
  <c r="J9" i="12"/>
  <c r="J6" i="12"/>
  <c r="J10" i="12"/>
  <c r="J7" i="12"/>
  <c r="J5" i="12"/>
  <c r="K23" i="12"/>
  <c r="K19" i="12"/>
  <c r="K22" i="12"/>
  <c r="K18" i="12"/>
  <c r="K21" i="12"/>
  <c r="K17" i="12"/>
  <c r="K20" i="12"/>
  <c r="K16" i="12"/>
  <c r="I19" i="12"/>
  <c r="V19" i="12" s="1"/>
  <c r="E19" i="12"/>
  <c r="R19" i="12" s="1"/>
  <c r="H19" i="12"/>
  <c r="U19" i="12" s="1"/>
  <c r="D19" i="12"/>
  <c r="Q19" i="12" s="1"/>
  <c r="F19" i="12"/>
  <c r="S19" i="12" s="1"/>
  <c r="G19" i="12"/>
  <c r="T19" i="12" s="1"/>
  <c r="C19" i="12"/>
  <c r="P19" i="12" s="1"/>
  <c r="B19" i="12"/>
  <c r="O19" i="12" s="1"/>
  <c r="J20" i="12"/>
  <c r="J17" i="12"/>
  <c r="J21" i="12"/>
  <c r="J23" i="12"/>
  <c r="J16" i="12"/>
  <c r="J18" i="12"/>
  <c r="J22" i="12"/>
  <c r="J11" i="12" l="1"/>
  <c r="O11" i="12"/>
  <c r="C23" i="12"/>
  <c r="P23" i="12" s="1"/>
  <c r="D23" i="12"/>
  <c r="Q23" i="12" s="1"/>
  <c r="J4" i="12"/>
  <c r="I23" i="12"/>
  <c r="V23" i="12" s="1"/>
  <c r="H23" i="12"/>
  <c r="U23" i="12" s="1"/>
  <c r="B23" i="12"/>
  <c r="O23" i="12" s="1"/>
  <c r="E23" i="12"/>
  <c r="R23" i="12" s="1"/>
  <c r="H22" i="12"/>
  <c r="U22" i="12" s="1"/>
  <c r="D22" i="12"/>
  <c r="Q22" i="12" s="1"/>
  <c r="B22" i="12"/>
  <c r="O22" i="12" s="1"/>
  <c r="I22" i="12"/>
  <c r="V22" i="12" s="1"/>
  <c r="G22" i="12"/>
  <c r="T22" i="12" s="1"/>
  <c r="C22" i="12"/>
  <c r="P22" i="12" s="1"/>
  <c r="F22" i="12"/>
  <c r="S22" i="12" s="1"/>
  <c r="E22" i="12"/>
  <c r="R22" i="12" s="1"/>
  <c r="H21" i="12"/>
  <c r="U21" i="12" s="1"/>
  <c r="E21" i="12"/>
  <c r="R21" i="12" s="1"/>
  <c r="I21" i="12"/>
  <c r="V21" i="12" s="1"/>
  <c r="D21" i="12"/>
  <c r="Q21" i="12" s="1"/>
  <c r="B21" i="12"/>
  <c r="O21" i="12" s="1"/>
  <c r="G21" i="12"/>
  <c r="T21" i="12" s="1"/>
  <c r="C21" i="12"/>
  <c r="P21" i="12" s="1"/>
  <c r="F21" i="12"/>
  <c r="S21" i="12" s="1"/>
  <c r="I18" i="12"/>
  <c r="V18" i="12" s="1"/>
  <c r="E18" i="12"/>
  <c r="R18" i="12" s="1"/>
  <c r="H18" i="12"/>
  <c r="U18" i="12" s="1"/>
  <c r="D18" i="12"/>
  <c r="Q18" i="12" s="1"/>
  <c r="F18" i="12"/>
  <c r="S18" i="12" s="1"/>
  <c r="G18" i="12"/>
  <c r="T18" i="12" s="1"/>
  <c r="C18" i="12"/>
  <c r="P18" i="12" s="1"/>
  <c r="B18" i="12"/>
  <c r="O18" i="12" s="1"/>
  <c r="I17" i="12"/>
  <c r="V17" i="12" s="1"/>
  <c r="E17" i="12"/>
  <c r="R17" i="12" s="1"/>
  <c r="H17" i="12"/>
  <c r="U17" i="12" s="1"/>
  <c r="D17" i="12"/>
  <c r="Q17" i="12" s="1"/>
  <c r="B17" i="12"/>
  <c r="O17" i="12" s="1"/>
  <c r="G17" i="12"/>
  <c r="T17" i="12" s="1"/>
  <c r="C17" i="12"/>
  <c r="P17" i="12" s="1"/>
  <c r="F17" i="12"/>
  <c r="S17" i="12" s="1"/>
  <c r="G16" i="12"/>
  <c r="T16" i="12" s="1"/>
  <c r="E16" i="12"/>
  <c r="R16" i="12" s="1"/>
  <c r="I16" i="12"/>
  <c r="V16" i="12" s="1"/>
  <c r="D16" i="12"/>
  <c r="Q16" i="12" s="1"/>
  <c r="H16" i="12"/>
  <c r="U16" i="12" s="1"/>
  <c r="C16" i="12"/>
  <c r="P16" i="12" s="1"/>
  <c r="F16" i="12"/>
  <c r="S16" i="12" s="1"/>
  <c r="I20" i="12"/>
  <c r="V20" i="12" s="1"/>
  <c r="E20" i="12"/>
  <c r="R20" i="12" s="1"/>
  <c r="H20" i="12"/>
  <c r="U20" i="12" s="1"/>
  <c r="D20" i="12"/>
  <c r="Q20" i="12" s="1"/>
  <c r="F20" i="12"/>
  <c r="S20" i="12" s="1"/>
  <c r="B20" i="12"/>
  <c r="O20" i="12" s="1"/>
  <c r="G20" i="12"/>
  <c r="T20" i="12" s="1"/>
  <c r="C20" i="12"/>
  <c r="P20" i="12" s="1"/>
  <c r="L4" i="12" l="1"/>
</calcChain>
</file>

<file path=xl/sharedStrings.xml><?xml version="1.0" encoding="utf-8"?>
<sst xmlns="http://schemas.openxmlformats.org/spreadsheetml/2006/main" count="459" uniqueCount="422">
  <si>
    <t>BIN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</si>
  <si>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</si>
  <si>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</si>
  <si>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</si>
  <si>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</si>
  <si>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</si>
  <si>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</si>
  <si>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</si>
  <si>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</si>
  <si>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</si>
  <si>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</si>
  <si>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</si>
  <si>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</si>
  <si>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</si>
  <si>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</si>
  <si>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</si>
  <si>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</si>
  <si>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</si>
  <si>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</si>
  <si>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</si>
  <si>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</si>
  <si>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</si>
  <si>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</si>
  <si>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</si>
  <si>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</si>
  <si>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</si>
  <si>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</si>
  <si>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CHAR</t>
  </si>
  <si>
    <t>{</t>
  </si>
  <si>
    <t>,</t>
  </si>
  <si>
    <t>Space</t>
  </si>
  <si>
    <t>!</t>
  </si>
  <si>
    <t>#</t>
  </si>
  <si>
    <t>$</t>
  </si>
  <si>
    <t>%</t>
  </si>
  <si>
    <t>&amp;</t>
  </si>
  <si>
    <t>'</t>
  </si>
  <si>
    <t>(</t>
  </si>
  <si>
    <t>)</t>
  </si>
  <si>
    <t>*</t>
  </si>
  <si>
    <t>+</t>
  </si>
  <si>
    <t>-</t>
  </si>
  <si>
    <t>.</t>
  </si>
  <si>
    <t>/</t>
  </si>
  <si>
    <t>:</t>
  </si>
  <si>
    <t>;</t>
  </si>
  <si>
    <t>&lt;</t>
  </si>
  <si>
    <t>=</t>
  </si>
  <si>
    <t>&gt;</t>
  </si>
  <si>
    <t>?</t>
  </si>
  <si>
    <t>@</t>
  </si>
  <si>
    <t>[</t>
  </si>
  <si>
    <t>\</t>
  </si>
  <si>
    <t>]</t>
  </si>
  <si>
    <t>^</t>
  </si>
  <si>
    <t>_</t>
  </si>
  <si>
    <t>`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</si>
  <si>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</si>
  <si>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</si>
  <si>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</si>
  <si>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</si>
  <si>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</si>
  <si>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</si>
  <si>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</si>
  <si>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</si>
  <si>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</si>
  <si>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</si>
  <si>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</si>
  <si>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</si>
  <si>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</si>
  <si>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</si>
  <si>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</si>
  <si>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</si>
  <si>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</si>
  <si>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</si>
  <si>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</si>
  <si>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</si>
  <si>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</si>
  <si>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</si>
  <si>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</si>
  <si>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</si>
  <si>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</si>
  <si>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</si>
  <si>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|</t>
  </si>
  <si>
    <t>unfinished</t>
  </si>
  <si>
    <t>CODE</t>
  </si>
  <si>
    <t>"</t>
  </si>
  <si>
    <t>ASCII CODE</t>
  </si>
  <si>
    <t>}</t>
  </si>
  <si>
    <t>BIN IMAGE CONVERT</t>
  </si>
  <si>
    <t>{ B00110000, B01111000, B01111000, B00110000, B00110000, B00000000, B00110000, B00000000 }</t>
  </si>
  <si>
    <t>{ B00000000, B00000000, B00000000, B00000000, B00000000, B00000000, B00000000, B00000000 }</t>
  </si>
  <si>
    <t>{ B01101100, B01101100, B01101100, B00000000, B00000000, B00000000, B00000000, B00000000 }</t>
  </si>
  <si>
    <t>{ B01101100, B01101100, B11111110, B01101100, B11111110, B01101100, B01101100, B00000000 }</t>
  </si>
  <si>
    <t>{ B00110000, B01111100, B11000000, B01111000, B00001100, B11111000, B00110000, B00000000 }</t>
  </si>
  <si>
    <t>{ B00000000, B11000110, B11001100, B00011000, B00110000, B01100110, B11000110, B00000000 }</t>
  </si>
  <si>
    <t>{ B00111000, B01101100, B00111000, B01110110, B11011100, B11001100, B01110110, B00000000 }</t>
  </si>
  <si>
    <t>{ B01100000, B01100000, B11000000, B00000000, B00000000, B00000000, B00000000, B00000000 }</t>
  </si>
  <si>
    <t>{ B00011000, B00110000, B01100000, B01100000, B01100000, B00110000, B00011000, B00000000 }</t>
  </si>
  <si>
    <t>{ B01100000, B00110000, B00011000, B00011000, B00011000, B00110000, B01100000, B00000000 }</t>
  </si>
  <si>
    <t>{ B00000000, B01100110, B00111100, B11111111, B00111100, B01100110, B00000000, B00000000 }</t>
  </si>
  <si>
    <t>{ B00000000, B00110000, B00110000, B11111100, B00110000, B00110000, B00000000, B00000000 }</t>
  </si>
  <si>
    <t>{ B00000000, B00000000, B00000000, B00000000, B00000000, B01110000, B00110000, B01100000 }</t>
  </si>
  <si>
    <t>{ B00000000, B00000000, B00000000, B11111100, B00000000, B00000000, B00000000, B00000000 }</t>
  </si>
  <si>
    <t>{ B00000000, B00000000, B00000000, B00000000, B00000000, B00110000, B00110000, B00000000 }</t>
  </si>
  <si>
    <t>{ B00000110, B00001100, B00011000, B00110000, B01100000, B11000000, B10000000, B00000000 }</t>
  </si>
  <si>
    <t>{ B01111000, B11001100, B11011100, B11111100, B11101100, B11001100, B01111000, B00000000 }</t>
  </si>
  <si>
    <t>{ B00110000, B11110000, B00110000, B00110000, B00110000, B00110000, B11111100, B00000000 }</t>
  </si>
  <si>
    <t>{ B01111000, B11001100, B00001100, B00111000, B01100000, B11001100, B11111100, B00000000 }</t>
  </si>
  <si>
    <t>{ B01111000, B11001100, B00001100, B00111000, B00001100, B11001100, B01111000, B00000000 }</t>
  </si>
  <si>
    <t>{ B00011100, B00111100, B01101100, B11001100, B11111110, B00001100, B00001100, B00000000 }</t>
  </si>
  <si>
    <t>{ B11111100, B11000000, B11111000, B00001100, B00001100, B11001100, B01111000, B00000000 }</t>
  </si>
  <si>
    <t>{ B00111000, B01100000, B11000000, B11111000, B11001100, B11001100, B01111000, B00000000 }</t>
  </si>
  <si>
    <t>{ B11111100, B11001100, B00001100, B00011000, B00110000, B01100000, B01100000, B00000000 }</t>
  </si>
  <si>
    <t>{ B01111000, B11001100, B11001100, B01111000, B11001100, B11001100, B01111000, B00000000 }</t>
  </si>
  <si>
    <t>{ B01111000, B11001100, B11001100, B01111100, B00001100, B00011000, B01110000, B00000000 }</t>
  </si>
  <si>
    <t>{ B00000000, B00000000, B00110000, B00110000, B00000000, B00110000, B00110000, B00000000 }</t>
  </si>
  <si>
    <t>{ B00000000, B00000000, B00110000, B00110000, B00000000, B01110000, B00110000, B01100000 }</t>
  </si>
  <si>
    <t>{ B00011000, B00110000, B01100000, B11000000, B01100000, B00110000, B00011000, B00000000 }</t>
  </si>
  <si>
    <t>{ B00000000, B00000000, B11111100, B00000000, B11111100, B00000000, B00000000, B00000000 }</t>
  </si>
  <si>
    <t>{ B01100000, B00110000, B00011000, B00001100, B00011000, B00110000, B01100000, B00000000 }</t>
  </si>
  <si>
    <t>{ B01111000, B11001100, B00001100, B00011000, B00110000, B00000000, B00110000, B00000000 }</t>
  </si>
  <si>
    <t>{ B01111100, B11000110, B11011110, B11011110, B11011110, B11000000, B01111000, B00000000 }</t>
  </si>
  <si>
    <t>{ B00110000, B01111000, B11001100, B11001100, B11111100, B11001100, B11001100, B00000000 }</t>
  </si>
  <si>
    <t>{ B11111100, B01100110, B01100110, B01111100, B01100110, B01100110, B11111100, B00000000 }</t>
  </si>
  <si>
    <t>{ B00111100, B01100110, B11000000, B11000000, B11000000, B01100110, B00111100, B00000000 }</t>
  </si>
  <si>
    <t>{ B11111100, B01101100, B01100110, B01100110, B01100110, B01101100, B11111100, B00000000 }</t>
  </si>
  <si>
    <t>{ B11111110, B01100010, B01101000, B01111000, B01101000, B01100010, B11111110, B00000000 }</t>
  </si>
  <si>
    <t>{ B11111110, B01100010, B01101000, B01111000, B01101000, B01100000, B11110000, B00000000 }</t>
  </si>
  <si>
    <t>{ B00111100, B01100110, B11000000, B11000000, B11001110, B01100110, B00111110, B00000000 }</t>
  </si>
  <si>
    <t>{ B11001100, B11001100, B11001100, B11111100, B11001100, B11001100, B11001100, B00000000 }</t>
  </si>
  <si>
    <t>{ B01111000, B00110000, B00110000, B00110000, B00110000, B00110000, B01111000, B00000000 }</t>
  </si>
  <si>
    <t>{ B00011110, B00001100, B00001100, B00001100, B11001100, B11001100, B01111000, B00000000 }</t>
  </si>
  <si>
    <t>{ B11100110, B01100110, B01101100, B01111000, B01101100, B01100110, B11100110, B00000000 }</t>
  </si>
  <si>
    <t>{ B11000110, B11101110, B11111110, B11010110, B11000110, B11000110, B11000110, B00000000 }</t>
  </si>
  <si>
    <t>{ B11000110, B11100110, B11110110, B11011110, B11001110, B11000110, B11000110, B00000000 }</t>
  </si>
  <si>
    <t>{ B11110000, B01100000, B01100000, B01100000, B01100010, B01100110, B11111110, B00000000 }</t>
  </si>
  <si>
    <t>{ B00111000, B01101100, B11000110, B11000110, B11000110, B01101100, B00111000, B00000000 }</t>
  </si>
  <si>
    <t>{ B11111100, B01100110, B01100110, B01111100, B01100000, B01100000, B11110000, B00000000 }</t>
  </si>
  <si>
    <t>{ B01111000, B11001100, B11001100, B11001100, B11011100, B01111000, B00011100, B00000000 }</t>
  </si>
  <si>
    <t>{ B11111100, B01100110, B01100110, B01111100, B01111000, B01101100, B11100110, B00000000 }</t>
  </si>
  <si>
    <t>{ B01111000, B11001100, B11100000, B00111000, B00011100, B11001100, B01111000, B00000000 }</t>
  </si>
  <si>
    <t>{ B11111100, B10110100, B00110000, B00110000, B00110000, B00110000, B01111000, B00000000 }</t>
  </si>
  <si>
    <t>{ B11001100, B11001100, B11001100, B11001100, B11001100, B11001100, B11111100, B00000000 }</t>
  </si>
  <si>
    <t>{ B11001100, B11001100, B11001100, B11001100, B11001100, B01111000, B00110000, B00000000 }</t>
  </si>
  <si>
    <t>{ B11000110, B11000110, B11000110, B11010110, B11111110, B11101110, B11000110, B00000000 }</t>
  </si>
  <si>
    <t>{ B11000110, B11000110, B01101100, B00111000, B01101100, B11000110, B11000110, B00000000 }</t>
  </si>
  <si>
    <t>{ B11001100, B11001100, B11001100, B01111000, B00110000, B00110000, B01111000, B00000000 }</t>
  </si>
  <si>
    <t>{ B11111110, B11001100, B10011000, B00110000, B01100010, B11000110, B11111110, B00000000 }</t>
  </si>
  <si>
    <t>{ B01111000, B01100000, B01100000, B01100000, B01100000, B01100000, B01111000, B00000000 }</t>
  </si>
  <si>
    <t>{ B11000000, B01100000, B00110000, B00011000, B00001100, B00000110, B00000010, B00000000 }</t>
  </si>
  <si>
    <t>{ B01111000, B00011000, B00011000, B00011000, B00011000, B00011000, B01111000, B00000000 }</t>
  </si>
  <si>
    <t>{ B00010000, B00111000, B01101100, B11000110, B00000000, B00000000, B00000000, B00000000 }</t>
  </si>
  <si>
    <t>{ B00000000, B00000000, B00000000, B00000000, B00000000, B00000000, B00000000, B11111111 }</t>
  </si>
  <si>
    <t>{ B00110000, B00110000, B00011000, B00000000, B00000000, B00000000, B00000000, B00000000 }</t>
  </si>
  <si>
    <t>{ B00000000, B00000000, B01111000, B00001100, B01111100, B11001100, B01110110, B00000000 }</t>
  </si>
  <si>
    <t>{ B11100000, B01100000, B01111100, B01100110, B01100110, B01100110, B10111100, B00000000 }</t>
  </si>
  <si>
    <t>{ B00000000, B00000000, B01111000, B11001100, B11000000, B11001100, B01111000, B00000000 }</t>
  </si>
  <si>
    <t>{ B00011100, B00001100, B00001100, B01111100, B11001100, B11001100, B01110110, B00000000 }</t>
  </si>
  <si>
    <t>{ B00000000, B00000000, B01111000, B11001100, B11111100, B11000000, B01111000, B00000000 }</t>
  </si>
  <si>
    <t>{ B00111000, B01101100, B01100000, B11110000, B01100000, B01100000, B11110000, B00000000 }</t>
  </si>
  <si>
    <t>{ B00000000, B00000000, B01110110, B11001100, B11001100, B01111100, B00001100, B11111000 }</t>
  </si>
  <si>
    <t>{ B11100000, B01100000, B01101100, B01110110, B01100110, B01100110, B11100110, B00000000 }</t>
  </si>
  <si>
    <t>{ B00110000, B00000000, B01110000, B00110000, B00110000, B00110000, B01111000, B00000000 }</t>
  </si>
  <si>
    <t>{ B00011000, B00000000, B01111000, B00011000, B00011000, B00011000, B11011000, B01110000 }</t>
  </si>
  <si>
    <t>{ B11100000, B01100000, B01100110, B01101100, B01111000, B01101100, B11100110, B00000000 }</t>
  </si>
  <si>
    <t>{ B01110000, B00110000, B00110000, B00110000, B00110000, B00110000, B01111000, B00000000 }</t>
  </si>
  <si>
    <t>{ B00000000, B00000000, B11101100, B11111110, B11010110, B11000110, B11000110, B00000000 }</t>
  </si>
  <si>
    <t>{ B00000000, B00000000, B11111000, B11001100, B11001100, B11001100, B11001100, B00000000 }</t>
  </si>
  <si>
    <t>{ B00000000, B00000000, B01111000, B11001100, B11001100, B11001100, B01111000, B00000000 }</t>
  </si>
  <si>
    <t>{ B00000000, B00000000, B11011100, B01100110, B01100110, B01111100, B01100000, B11110000 }</t>
  </si>
  <si>
    <t>{ B00000000, B00000000, B01110110, B11001100, B11001100, B01111100, B00001100, B00011110 }</t>
  </si>
  <si>
    <t>{ B00000000, B00000000, B11011000, B01101100, B01101100, B01100000, B11110000, B00000000 }</t>
  </si>
  <si>
    <t>{ B00000000, B00000000, B01111100, B11000000, B01111000, B00001100, B11111000, B00000000 }</t>
  </si>
  <si>
    <t>{ B00010000, B00110000, B01111100, B00110000, B00110000, B00110100, B00011000, B00000000 }</t>
  </si>
  <si>
    <t>{ B00000000, B00000000, B11001100, B11001100, B11001100, B11001100, B01110110, B00000000 }</t>
  </si>
  <si>
    <t>{ B00000000, B00000000, B11001100, B11001100, B11001100, B01111000, B00110000, B00000000 }</t>
  </si>
  <si>
    <t>{ B00000000, B00000000, B11000110, B11000110, B11010110, B11111110, B01101100, B00000000 }</t>
  </si>
  <si>
    <t>{ B00000000, B00000000, B11000110, B01101100, B00111000, B01101100, B11000110, B00000000 }</t>
  </si>
  <si>
    <t>{ B00000000, B00000000, B11001100, B11001100, B11001100, B01111100, B00001100, B11111000 }</t>
  </si>
  <si>
    <t>{ B00000000, B00000000, B11111100, B10011000, B00110000, B01100100, B11111100, B00000000 }</t>
  </si>
  <si>
    <t>{ B00011100, B00110000, B00110000, B11100000, B00110000, B00110000, B00011100, B00000000 }</t>
  </si>
  <si>
    <t>{ B00011000, B00011000, B00011000, B00000000, B00011000, B00011000, B00011000, B00000000 }</t>
  </si>
  <si>
    <t>{ B11100000, B00110000, B00110000, B00011100, B00110000, B00110000, B11100000, B00000000 }</t>
  </si>
  <si>
    <t>{ B01110110, B11011100, B00000000, B00000000, B00000000, B00000000, B00000000, B00000000 }</t>
  </si>
  <si>
    <t>{ B00010000, B00111000, B01101100, B11000110, B11000110, B11000110, B11111110, B00000000 }</t>
  </si>
  <si>
    <t>CODE_8x8</t>
  </si>
  <si>
    <t>PROGRAME CODE_8x8</t>
  </si>
  <si>
    <t>ASCII CODE IMAGE TABLE</t>
  </si>
  <si>
    <t>~</t>
  </si>
  <si>
    <t/>
  </si>
  <si>
    <t>{2, 0},</t>
  </si>
  <si>
    <t>{3, 0},</t>
  </si>
  <si>
    <t>{4, 0},</t>
  </si>
  <si>
    <t>{5, 0},</t>
  </si>
  <si>
    <t>{1, 1},</t>
  </si>
  <si>
    <t>{6, 1},</t>
  </si>
  <si>
    <t>{1, 2},</t>
  </si>
  <si>
    <t>{1, 3},</t>
  </si>
  <si>
    <t>{4, 3},</t>
  </si>
  <si>
    <t>{1, 4},</t>
  </si>
  <si>
    <t>{1, 5},</t>
  </si>
  <si>
    <t>{2, 5},</t>
  </si>
  <si>
    <t>{6, 5},</t>
  </si>
  <si>
    <t>{1, 6},</t>
  </si>
  <si>
    <t>{2, 6},</t>
  </si>
  <si>
    <t>{6, 6},</t>
  </si>
  <si>
    <t>{2, 1},</t>
  </si>
  <si>
    <t>{4, 2},</t>
  </si>
  <si>
    <t>{3, 3},</t>
  </si>
  <si>
    <t>{4, 4},</t>
  </si>
  <si>
    <t>{3, 6},</t>
  </si>
  <si>
    <t>{4, 6},</t>
  </si>
  <si>
    <t>{1, 0},</t>
  </si>
  <si>
    <t>{0, 6},</t>
  </si>
  <si>
    <t>{5, 6},</t>
  </si>
  <si>
    <t>{6, 0},</t>
  </si>
  <si>
    <t>{2, 2},</t>
  </si>
  <si>
    <t>{2, 4},</t>
  </si>
  <si>
    <t>{2, 3},</t>
  </si>
  <si>
    <t>Exclamation</t>
  </si>
  <si>
    <t>Quotation</t>
  </si>
  <si>
    <t>Number</t>
  </si>
  <si>
    <t>Dollar</t>
  </si>
  <si>
    <t>Percent</t>
  </si>
  <si>
    <t>Ampersand</t>
  </si>
  <si>
    <t>Apostrophe</t>
  </si>
  <si>
    <t>Parentheses1</t>
  </si>
  <si>
    <t>Parentheses2</t>
  </si>
  <si>
    <t>Asterisk</t>
  </si>
  <si>
    <t>Plus</t>
  </si>
  <si>
    <t>Comma</t>
  </si>
  <si>
    <t>Hyphen</t>
  </si>
  <si>
    <t>Dot</t>
  </si>
  <si>
    <t>Slash</t>
  </si>
  <si>
    <t>Zero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</si>
  <si>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</si>
  <si>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</si>
  <si>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</si>
  <si>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</si>
  <si>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</si>
  <si>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</si>
  <si>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</si>
  <si>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</si>
  <si>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</si>
  <si>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Colon</t>
  </si>
  <si>
    <t>Semicolon</t>
  </si>
  <si>
    <t>Less</t>
  </si>
  <si>
    <t>Equals</t>
  </si>
  <si>
    <t>Question</t>
  </si>
  <si>
    <t>ATsign</t>
  </si>
  <si>
    <t>Capital_A</t>
  </si>
  <si>
    <t>Capital_B</t>
  </si>
  <si>
    <t>Capital_C</t>
  </si>
  <si>
    <t>Capital_D</t>
  </si>
  <si>
    <t>Capital_E</t>
  </si>
  <si>
    <t>Capital_F</t>
  </si>
  <si>
    <t>Capital_G</t>
  </si>
  <si>
    <t>Capital_H</t>
  </si>
  <si>
    <t>Capital_I</t>
  </si>
  <si>
    <t>Capital_J</t>
  </si>
  <si>
    <t>Capital_K</t>
  </si>
  <si>
    <t>Capital_L</t>
  </si>
  <si>
    <t>Capital_M</t>
  </si>
  <si>
    <t>Capital_N</t>
  </si>
  <si>
    <t>Capital_O</t>
  </si>
  <si>
    <t>Capital_P</t>
  </si>
  <si>
    <t>Capital_Q</t>
  </si>
  <si>
    <t>Capital_R</t>
  </si>
  <si>
    <t>Capital_S</t>
  </si>
  <si>
    <t>Capital_T</t>
  </si>
  <si>
    <t>Capital_U</t>
  </si>
  <si>
    <t>Capital_V</t>
  </si>
  <si>
    <t>Capital_W</t>
  </si>
  <si>
    <t>Capital_X</t>
  </si>
  <si>
    <t>Capital_Y</t>
  </si>
  <si>
    <t>Capital_Z</t>
  </si>
  <si>
    <t>Square1</t>
  </si>
  <si>
    <t>Backslash</t>
  </si>
  <si>
    <t>Square2</t>
  </si>
  <si>
    <t>Caret</t>
  </si>
  <si>
    <t>Understrike</t>
  </si>
  <si>
    <t>Grave</t>
  </si>
  <si>
    <t xml:space="preserve">Lowercase_a </t>
  </si>
  <si>
    <t xml:space="preserve">Lowercase_b </t>
  </si>
  <si>
    <t xml:space="preserve">Lowercase_c </t>
  </si>
  <si>
    <t xml:space="preserve">Lowercase_d </t>
  </si>
  <si>
    <t xml:space="preserve">Lowercase_e </t>
  </si>
  <si>
    <t xml:space="preserve">Lowercase_f </t>
  </si>
  <si>
    <t xml:space="preserve">Lowercase_g </t>
  </si>
  <si>
    <t xml:space="preserve">Lowercase_h </t>
  </si>
  <si>
    <t xml:space="preserve">Lowercase_i </t>
  </si>
  <si>
    <t xml:space="preserve">Lowercase_j </t>
  </si>
  <si>
    <t xml:space="preserve">Lowercase_k </t>
  </si>
  <si>
    <t xml:space="preserve">Lowercase_l </t>
  </si>
  <si>
    <t xml:space="preserve">Lowercase_m </t>
  </si>
  <si>
    <t xml:space="preserve">Lowercase_n </t>
  </si>
  <si>
    <t xml:space="preserve">Lowercase_o </t>
  </si>
  <si>
    <t xml:space="preserve">Lowercase_p </t>
  </si>
  <si>
    <t xml:space="preserve">Lowercase_q </t>
  </si>
  <si>
    <t xml:space="preserve">Lowercase_r </t>
  </si>
  <si>
    <t xml:space="preserve">Lowercase_s </t>
  </si>
  <si>
    <t xml:space="preserve">Lowercase_t </t>
  </si>
  <si>
    <t xml:space="preserve">Lowercase_u </t>
  </si>
  <si>
    <t xml:space="preserve">Lowercase_v </t>
  </si>
  <si>
    <t xml:space="preserve">Lowercase_w </t>
  </si>
  <si>
    <t xml:space="preserve">Lowercase_x </t>
  </si>
  <si>
    <t xml:space="preserve">Lowercase_y </t>
  </si>
  <si>
    <t xml:space="preserve">Lowercase_z </t>
  </si>
  <si>
    <t>Braces1</t>
  </si>
  <si>
    <t>Vbar</t>
  </si>
  <si>
    <t>Braces2</t>
  </si>
  <si>
    <t>Tilde</t>
  </si>
  <si>
    <t>Delete</t>
  </si>
  <si>
    <t>{{2, 0},{3, 0},{4, 1},{3, 1},{2, 1},{1, 1},{1, 2},{2, 2},{3, 2},{4, 2},{3, 3},{2, 3},{2, 4},{3, 4},{3, 6},{2, 6}}; // !</t>
  </si>
  <si>
    <t>{{1, 0},{2, 0},{1, 1},{2, 1},{1, 2},{2, 2},{4, 2},{5, 2},{5, 1},{4, 1},{4, 0},{5, 0}}; // "</t>
  </si>
  <si>
    <t>{{1, 0},{2, 0},{2, 1},{1, 1},{1, 2},{2, 2},{2, 3},{1, 3},{1, 4},{2, 4},{2, 5},{1, 5},{1, 6},{2, 6},{4, 0},{5, 0},{5, 1},{4, 1},{4, 2},{5, 2},{5, 3},{4, 3},{4, 4},{5, 4},{5, 5},{4, 5},{4, 6},{5, 6},{0, 2},{3, 2},{6, 2},{0, 4},{3, 4},{6, 4}}; // #</t>
  </si>
  <si>
    <t>{{5, 1},{4, 1},{3, 1},{3, 0},{2, 0},{2, 1},{1, 1},{0, 2},{1, 2},{1, 3},{2, 3},{3, 3},{4, 3},{5, 4},{4, 4},{4, 5},{3, 5},{3, 6},{2, 6},{2, 5},{1, 5},{0, 5}}; // $</t>
  </si>
  <si>
    <t>{{0, 1},{1, 1},{1, 2},{0, 2},{5, 5},{6, 5},{6, 6},{5, 6},{6, 1},{5, 1},{5, 2},{4, 2},{4, 3},{3, 3},{3, 4},{2, 4},{2, 5},{1, 5},{1, 6},{0, 6}}; // %</t>
  </si>
  <si>
    <t>{{6, 3},{5, 3},{5, 4},{4, 5},{3, 6},{2, 6},{1, 6},{1, 5},{0, 5},{1, 4},{0, 4},{1, 3},{2, 3},{3, 2},{4, 2},{5, 1},{4, 1},{4, 0},{3, 0},{2, 0},{1, 1},{2, 1},{2, 2},{3, 3},{3, 4},{4, 4},{5, 5},{5, 6},{6, 6}}; // &amp;</t>
  </si>
  <si>
    <t>{{2, 0},{2, 1},{1, 0},{1, 1},{1, 2},{0, 2}}; // '</t>
  </si>
  <si>
    <t>{{4, 0},{3, 0},{3, 1},{2, 1},{2, 2},{1, 2},{1, 3},{2, 3},{2, 4},{1, 4},{2, 5},{3, 5},{3, 6},{4, 6}}; // (</t>
  </si>
  <si>
    <t>{{1, 0},{2, 0},{2, 1},{3, 1},{3, 2},{4, 2},{4, 3},{3, 3},{4, 4},{3, 4},{3, 5},{2, 5},{2, 6},{1, 6}}; // )</t>
  </si>
  <si>
    <t>{{6, 1},{5, 1},{5, 2},{4, 2},{3, 4},{2, 4},{2, 5},{1, 5},{1, 1},{2, 1},{2, 2},{3, 2},{4, 4},{5, 4},{5, 5},{6, 5},{0, 3},{1, 3},{2, 3},{3, 3},{4, 3},{5, 3},{6, 3},{7, 3}}; // *</t>
  </si>
  <si>
    <t>{{2, 1},{3, 1},{3, 2},{2, 2},{2, 3},{3, 3},{3, 4},{2, 4},{2, 5},{3, 5},{0, 3},{1, 3},{4, 3},{5, 3}}; // +</t>
  </si>
  <si>
    <t>{{1, 5},{2, 5},{3, 5},{3, 6},{2, 6},{2, 7},{1, 7}}; // ,</t>
  </si>
  <si>
    <t>{{0, 3},{1, 3},{2, 3},{3, 3},{4, 3},{5, 3}}; // -</t>
  </si>
  <si>
    <t>{{2, 5},{3, 5},{3, 6},{2, 6}}; // .</t>
  </si>
  <si>
    <t>{{6, 0},{5, 0},{5, 1},{4, 1},{4, 2},{3, 2},{3, 3},{2, 3},{2, 4},{1, 4},{1, 5},{0, 5},{0, 6}}; // /</t>
  </si>
  <si>
    <t>{{4, 0},{3, 0},{2, 0},{1, 0},{0, 1},{1, 1},{1, 2},{0, 2},{0, 3},{1, 3},{1, 4},{0, 4},{0, 5},{1, 5},{1, 6},{2, 6},{3, 6},{4, 6},{4, 5},{5, 5},{5, 4},{4, 4},{4, 3},{5, 3},{5, 2},{4, 2},{5, 1},{4, 1},{3, 2},{3, 3},{2, 3},{2, 4}}; // 0</t>
  </si>
  <si>
    <t>{{0, 1},{1, 1},{2, 0},{3, 0},{3, 1},{2, 1},{2, 2},{3, 2},{3, 3},{2, 3},{2, 4},{3, 4},{3, 5},{2, 5},{0, 6},{1, 6},{2, 6},{3, 6},{4, 6},{5, 6}}; // 1</t>
  </si>
  <si>
    <t>{{1, 1},{0, 1},{1, 0},{2, 0},{3, 0},{4, 0},{5, 1},{4, 1},{4, 2},{5, 2},{4, 3},{3, 3},{2, 3},{2, 4},{1, 4},{1, 5},{0, 5},{0, 6},{1, 6},{2, 6},{3, 6},{4, 6},{5, 6},{5, 5},{4, 5}}; // 2</t>
  </si>
  <si>
    <t>{{0, 1},{1, 1},{1, 0},{2, 0},{3, 0},{4, 0},{5, 1},{4, 1},{5, 2},{4, 2},{2, 3},{3, 3},{4, 3},{5, 4},{4, 4},{5, 5},{4, 5},{4, 6},{3, 6},{2, 6},{1, 6},{1, 5},{0, 5}}; // 3</t>
  </si>
  <si>
    <t>{{3, 0},{3, 1},{2, 1},{2, 2},{1, 2},{1, 3},{0, 3},{0, 4},{1, 4},{2, 4},{3, 4},{6, 4},{4, 0},{5, 0},{5, 1},{4, 1},{4, 2},{5, 2},{4, 3},{5, 3},{4, 4},{5, 4},{4, 5},{5, 5},{4, 6},{5, 6}}; // 4</t>
  </si>
  <si>
    <t>{{5, 0},{4, 0},{3, 0},{2, 0},{1, 0},{0, 0},{0, 1},{1, 1},{0, 2},{1, 2},{2, 2},{3, 2},{4, 2},{5, 3},{4, 3},{4, 4},{5, 4},{5, 5},{4, 5},{4, 6},{3, 6},{2, 6},{1, 6},{1, 5},{0, 5}}; // 5</t>
  </si>
  <si>
    <t>{{4, 0},{3, 0},{2, 0},{2, 1},{1, 1},{0, 2},{1, 2},{1, 3},{0, 3},{0, 4},{1, 4},{1, 5},{0, 5},{1, 6},{2, 6},{3, 6},{4, 6},{4, 5},{5, 5},{5, 4},{4, 4},{4, 3},{3, 3},{2, 3}}; // 6</t>
  </si>
  <si>
    <t>{{0, 1},{1, 1},{1, 0},{2, 0},{3, 0},{4, 0},{5, 0},{4, 1},{5, 1},{5, 2},{4, 2},{4, 3},{3, 3},{3, 4},{2, 4},{1, 5},{2, 5},{2, 6},{1, 6}}; // 7</t>
  </si>
  <si>
    <t>{{4, 2},{5, 2},{5, 1},{4, 1},{4, 0},{3, 0},{2, 0},{1, 0},{1, 1},{0, 1},{0, 2},{1, 2},{1, 3},{2, 3},{3, 3},{4, 3},{4, 4},{5, 4},{5, 5},{4, 5},{4, 6},{3, 6},{2, 6},{1, 6},{1, 5},{0, 5},{0, 4},{1, 4}}; // 8</t>
  </si>
  <si>
    <t>{{3, 3},{2, 3},{1, 3},{1, 2},{0, 2},{0, 1},{1, 1},{1, 0},{2, 0},{3, 0},{4, 0},{4, 1},{5, 1},{5, 2},{4, 2},{4, 3},{5, 3},{5, 4},{4, 4},{4, 5},{3, 5},{3, 6},{2, 6},{1, 6}}; // 9</t>
  </si>
  <si>
    <t>{{2, 2},{3, 2},{3, 3},{2, 3},{2, 5},{3, 5},{3, 6},{2, 6}}; // :</t>
  </si>
  <si>
    <t>{{2, 2},{3, 2},{3, 3},{2, 3},{1, 5},{2, 5},{3, 5},{3, 6},{2, 6},{2, 7},{1, 7}}; // ;</t>
  </si>
  <si>
    <t>{{4, 0},{3, 0},{3, 1},{2, 1},{2, 2},{1, 2},{0, 3},{1, 3},{1, 4},{2, 4},{2, 5},{3, 5},{3, 6},{4, 6}}; // &lt;</t>
  </si>
  <si>
    <t>{{0, 2},{1, 2},{2, 2},{3, 2},{4, 2},{5, 2},{0, 4},{1, 4},{2, 4},{3, 4},{4, 4},{5, 4}}; // =</t>
  </si>
  <si>
    <t>{{1, 0},{2, 0},{2, 1},{3, 1},{3, 2},{4, 2},{5, 3},{4, 3},{4, 4},{3, 4},{3, 5},{2, 5},{2, 6},{1, 6}}; // &gt;</t>
  </si>
  <si>
    <t>{{0, 1},{1, 1},{1, 0},{2, 0},{3, 0},{4, 0},{5, 1},{4, 1},{4, 2},{5, 2},{4, 3},{3, 3},{3, 4},{2, 4},{2, 6},{3, 6}}; // ?</t>
  </si>
  <si>
    <t>{{3, 4},{3, 3},{3, 2},{4, 2},{4, 3},{4, 4},{5, 4},{6, 4},{6, 3},{5, 3},{5, 2},{6, 2},{6, 1},{5, 1},{5, 0},{4, 0},{3, 0},{2, 0},{1, 0},{0, 1},{1, 1},{1, 2},{0, 2},{0, 3},{1, 3},{1, 4},{0, 4},{0, 5},{1, 5},{1, 6},{2, 6},{3, 6},{4, 6}}; // @</t>
  </si>
  <si>
    <t>{{1, 6},{0, 6},{0, 5},{1, 5},{1, 4},{0, 4},{0, 3},{1, 3},{1, 2},{0, 2},{1, 1},{2, 1},{2, 0},{3, 0},{3, 1},{4, 1},{4, 2},{5, 2},{5, 3},{4, 3},{4, 4},{5, 4},{5, 5},{4, 5},{4, 6},{5, 6},{2, 4},{3, 4}}; // A</t>
  </si>
  <si>
    <t>{{0, 6},{1, 6},{2, 6},{2, 5},{1, 5},{1, 4},{2, 4},{2, 3},{1, 3},{1, 2},{2, 2},{2, 1},{1, 1},{1, 0},{2, 0},{3, 0},{4, 0},{5, 0},{5, 1},{6, 1},{6, 2},{5, 2},{4, 3},{3, 3},{5, 3},{5, 4},{6, 4},{6, 5},{5, 5},{5, 6},{4, 6},{3, 6}}; // B</t>
  </si>
  <si>
    <t>{{6, 1},{5, 1},{5, 0},{4, 0},{3, 0},{2, 0},{2, 1},{1, 1},{1, 2},{0, 2},{0, 3},{1, 3},{1, 4},{0, 4},{1, 5},{2, 5},{2, 6},{3, 6},{4, 6},{5, 6},{5, 5},{6, 5}}; // C</t>
  </si>
  <si>
    <t>{{3, 0},{4, 1},{4, 0},{5, 0},{5, 1},{6, 2},{5, 2},{5, 3},{6, 3},{6, 4},{5, 4},{4, 5},{5, 5},{5, 6},{4, 6},{3, 6},{1, 0},{2, 0},{2, 1},{1, 1},{1, 2},{2, 2},{2, 3},{1, 3},{1, 4},{2, 4},{2, 5},{1, 5},{2, 6},{1, 6},{0, 6}}; // D</t>
  </si>
  <si>
    <t>{{6, 1},{6, 0},{5, 0},{4, 0},{3, 0},{2, 0},{1, 0},{1, 1},{2, 1},{2, 2},{1, 2},{1, 3},{2, 3},{2, 4},{1, 4},{2, 5},{1, 5},{0, 6},{1, 6},{2, 6},{3, 6},{4, 6},{5, 6},{6, 6},{6, 5},{3, 3},{4, 2},{4, 3},{4, 4}}; // E</t>
  </si>
  <si>
    <t>{{6, 1},{6, 0},{5, 0},{4, 0},{3, 0},{2, 0},{1, 0},{1, 1},{2, 1},{2, 2},{1, 2},{1, 3},{2, 3},{2, 4},{1, 4},{2, 5},{1, 5},{0, 6},{1, 6},{2, 6},{3, 6},{3, 3},{4, 2},{4, 3},{4, 4}}; // F</t>
  </si>
  <si>
    <t>{{6, 1},{5, 1},{5, 0},{4, 0},{3, 0},{2, 0},{2, 1},{1, 1},{0, 2},{1, 2},{0, 3},{1, 3},{0, 4},{1, 4},{1, 5},{2, 5},{2, 6},{3, 6},{4, 6},{5, 6},{6, 6},{5, 5},{6, 5},{6, 4},{5, 4},{4, 4}}; // G</t>
  </si>
  <si>
    <t>{{0, 0},{1, 0},{0, 1},{1, 1},{0, 2},{1, 2},{0, 3},{1, 3},{0, 4},{1, 4},{0, 5},{1, 5},{0, 6},{1, 6},{4, 0},{5, 0},{4, 1},{5, 1},{4, 2},{5, 2},{4, 3},{5, 3},{4, 4},{5, 4},{4, 5},{5, 5},{4, 6},{5, 6},{2, 3},{3, 3}}; // H</t>
  </si>
  <si>
    <t>{{1, 0},{2, 0},{3, 0},{4, 0},{3, 1},{2, 1},{2, 2},{3, 2},{3, 3},{2, 3},{2, 4},{3, 4},{3, 5},{2, 5},{1, 6},{2, 6},{3, 6},{4, 6}}; // I</t>
  </si>
  <si>
    <t>{{3, 0},{4, 0},{5, 0},{6, 0},{5, 1},{4, 1},{4, 2},{5, 2},{5, 3},{4, 3},{4, 4},{5, 4},{5, 5},{4, 5},{4, 6},{3, 6},{2, 6},{1, 6},{1, 5},{0, 5},{0, 4},{1, 4}}; // J</t>
  </si>
  <si>
    <t>{{2, 0},{1, 0},{1, 1},{2, 1},{2, 2},{1, 2},{1, 3},{2, 3},{2, 4},{1, 4},{1, 5},{2, 5},{2, 6},{1, 6},{0, 6},{6, 1},{6, 0},{5, 0},{5, 1},{5, 2},{4, 2},{4, 3},{3, 3},{4, 4},{5, 4},{5, 5},{6, 5},{6, 6},{5, 6}}; // K</t>
  </si>
  <si>
    <t>{{3, 0},{2, 0},{1, 0},{1, 1},{2, 1},{2, 2},{1, 2},{1, 3},{2, 3},{2, 4},{1, 4},{1, 5},{0, 6},{1, 6},{2, 5},{2, 6},{3, 6},{4, 6},{5, 6},{5, 5},{6, 6},{6, 5},{6, 4}}; // L</t>
  </si>
  <si>
    <t>{{1, 6},{0, 6},{0, 5},{1, 5},{1, 4},{0, 4},{0, 3},{1, 3},{1, 2},{0, 2},{1, 1},{0, 1},{0, 0},{1, 0},{2, 1},{2, 2},{3, 3},{3, 2},{4, 2},{4, 1},{5, 0},{6, 0},{6, 1},{5, 1},{5, 2},{6, 2},{6, 3},{5, 3},{5, 4},{6, 4},{6, 5},{5, 5},{5, 6},{6, 6}}; // M</t>
  </si>
  <si>
    <t>{{0, 6},{1, 6},{1, 5},{0, 5},{0, 4},{1, 4},{1, 3},{0, 3},{0, 2},{1, 2},{1, 1},{0, 1},{0, 0},{1, 0},{2, 1},{2, 2},{3, 2},{3, 3},{4, 3},{4, 4},{5, 5},{5, 6},{6, 6},{6, 5},{6, 4},{5, 4},{5, 3},{6, 3},{6, 2},{5, 2},{5, 1},{6, 1},{6, 0},{5, 0}}; // N</t>
  </si>
  <si>
    <t>{{4, 1},{4, 0},{3, 0},{2, 0},{2, 1},{1, 1},{0, 2},{1, 2},{1, 3},{0, 3},{0, 4},{1, 4},{1, 5},{2, 5},{2, 6},{3, 6},{4, 6},{4, 5},{5, 5},{5, 4},{6, 4},{6, 3},{5, 3},{6, 2},{5, 2},{5, 1}}; // O</t>
  </si>
  <si>
    <t>{{3, 3},{4, 3},{5, 3},{6, 2},{5, 2},{6, 1},{5, 1},{5, 0},{4, 0},{3, 0},{2, 0},{1, 0},{1, 1},{2, 1},{1, 2},{2, 2},{1, 3},{2, 3},{1, 4},{2, 4},{2, 5},{1, 5},{0, 6},{1, 6},{2, 6},{3, 6}}; // P</t>
  </si>
  <si>
    <t>{{4, 4},{5, 4},{5, 3},{4, 3},{4, 2},{5, 2},{5, 1},{4, 1},{4, 0},{3, 0},{2, 0},{1, 0},{0, 1},{1, 1},{1, 2},{0, 2},{0, 3},{1, 3},{1, 4},{0, 4},{1, 5},{2, 5},{3, 4},{3, 5},{4, 5},{3, 6},{4, 6},{5, 6}}; // Q</t>
  </si>
  <si>
    <t>{{0, 6},{1, 6},{2, 6},{2, 5},{1, 5},{1, 4},{2, 4},{2, 3},{1, 3},{1, 2},{2, 2},{2, 1},{1, 1},{1, 0},{2, 0},{3, 0},{4, 0},{5, 0},{6, 1},{5, 1},{6, 2},{5, 2},{5, 3},{4, 3},{3, 3},{3, 4},{4, 4},{4, 5},{5, 5},{5, 6},{6, 6}}; // R</t>
  </si>
  <si>
    <t>{{5, 1},{4, 1},{4, 0},{3, 0},{2, 0},{1, 0},{0, 1},{1, 1},{0, 2},{1, 2},{2, 2},{2, 3},{3, 3},{3, 4},{4, 3},{4, 4},{5, 4},{5, 5},{4, 5},{4, 6},{3, 6},{2, 6},{1, 6},{1, 5},{0, 5}}; // S</t>
  </si>
  <si>
    <t>{{0, 1},{0, 0},{1, 0},{2, 0},{3, 0},{4, 0},{5, 0},{5, 1},{2, 1},{3, 1},{2, 2},{3, 2},{2, 3},{3, 3},{2, 4},{3, 4},{3, 5},{2, 5},{1, 6},{2, 6},{3, 6},{4, 6}}; // T</t>
  </si>
  <si>
    <t>{{0, 0},{1, 0},{0, 1},{1, 1},{0, 2},{1, 2},{0, 3},{1, 3},{0, 4},{1, 4},{0, 5},{1, 5},{0, 6},{1, 6},{2, 6},{3, 6},{4, 6},{5, 6},{5, 5},{4, 5},{4, 4},{5, 4},{5, 3},{4, 3},{4, 2},{5, 2},{5, 1},{4, 1},{4, 0},{5, 0}}; // U</t>
  </si>
  <si>
    <t>{{0, 0},{1, 0},{0, 1},{1, 1},{0, 2},{1, 2},{0, 3},{1, 3},{0, 4},{1, 4},{1, 5},{2, 5},{2, 6},{3, 6},{3, 5},{4, 5},{4, 4},{5, 4},{5, 3},{4, 3},{4, 2},{5, 2},{5, 1},{4, 1},{4, 0},{5, 0}}; // V</t>
  </si>
  <si>
    <t>{{0, 0},{1, 0},{0, 1},{1, 1},{0, 2},{1, 2},{0, 3},{1, 3},{0, 4},{1, 4},{0, 5},{0, 6},{1, 6},{1, 5},{2, 5},{2, 4},{3, 4},{3, 3},{4, 4},{4, 5},{5, 6},{6, 6},{6, 5},{5, 5},{5, 4},{6, 4},{6, 3},{5, 3},{5, 2},{6, 2},{6, 1},{5, 1},{5, 0},{6, 0}}; // W</t>
  </si>
  <si>
    <t>{{0, 0},{1, 0},{0, 1},{1, 1},{1, 2},{2, 2},{2, 3},{3, 3},{4, 4},{5, 4},{5, 5},{6, 5},{5, 6},{6, 6},{6, 0},{5, 0},{6, 1},{5, 1},{5, 2},{4, 2},{4, 3},{2, 4},{1, 4},{0, 5},{1, 5},{1, 6},{0, 6}}; // X</t>
  </si>
  <si>
    <t>{{0, 0},{1, 0},{0, 1},{1, 1},{0, 2},{1, 2},{1, 3},{2, 3},{3, 3},{4, 3},{4, 2},{5, 2},{5, 1},{4, 1},{4, 0},{5, 0},{2, 4},{3, 4},{3, 5},{2, 5},{1, 6},{2, 6},{3, 6},{4, 6}}; // Y</t>
  </si>
  <si>
    <t>{{0, 2},{1, 1},{0, 1},{0, 0},{1, 0},{2, 0},{3, 0},{4, 0},{5, 0},{6, 0},{5, 1},{4, 1},{4, 2},{3, 2},{3, 3},{2, 3},{2, 4},{1, 4},{1, 5},{0, 5},{0, 6},{1, 6},{2, 6},{3, 6},{4, 6},{5, 6},{6, 6},{6, 5},{5, 5},{6, 4}}; // Z</t>
  </si>
  <si>
    <t>{{4, 0},{3, 0},{2, 0},{1, 0},{1, 1},{2, 1},{2, 2},{1, 2},{1, 3},{2, 3},{2, 4},{1, 4},{1, 5},{2, 5},{1, 6},{2, 6},{3, 6},{4, 6}}; // [</t>
  </si>
  <si>
    <t>{{1, 0},{1, 1},{2, 1},{2, 2},{3, 2},{3, 3},{4, 3},{4, 4},{5, 4},{5, 5},{6, 5},{6, 6}}; // \</t>
  </si>
  <si>
    <t>{{1, 0},{2, 0},{3, 0},{4, 0},{4, 1},{3, 1},{3, 2},{4, 2},{4, 3},{3, 3},{3, 4},{4, 4},{4, 5},{3, 5},{4, 6},{3, 6},{2, 6},{1, 6}}; // ]</t>
  </si>
  <si>
    <t>{{0, 3},{1, 3},{1, 2},{2, 2},{2, 1},{3, 0},{3, 1},{4, 1},{4, 2},{5, 2},{5, 3},{6, 3}}; // ^</t>
  </si>
  <si>
    <t>{{0, 7},{1, 7},{2, 7},{3, 7},{4, 7},{5, 7}}; // _</t>
  </si>
  <si>
    <t>{{2, 0},{3, 0},{3, 1},{2, 1},{3, 2},{4, 2}}; // `</t>
  </si>
  <si>
    <t>{{4, 4},{3, 4},{2, 4},{1, 4},{0, 5},{1, 5},{1, 6},{2, 6},{3, 6},{4, 5},{1, 2},{2, 2},{3, 2},{4, 2},{4, 3},{5, 3},{5, 4},{5, 5},{5, 6},{6, 6}}; // a</t>
  </si>
  <si>
    <t>{{1, 0},{2, 0},{2, 1},{1, 1},{1, 2},{2, 2},{3, 2},{4, 2},{5, 2},{6, 3},{5, 3},{5, 4},{6, 4},{6, 5},{5, 5},{5, 6},{4, 6},{3, 6},{2, 6},{0, 6},{1, 5},{2, 5},{2, 4},{1, 4},{1, 3},{2, 3}}; // b</t>
  </si>
  <si>
    <t>{{5, 3},{4, 3},{4, 2},{3, 2},{2, 2},{1, 2},{0, 3},{1, 3},{1, 4},{0, 4},{0, 5},{1, 5},{1, 6},{2, 6},{3, 6},{4, 6},{4, 5},{5, 5}}; // c</t>
  </si>
  <si>
    <t>{{4, 3},{3, 3},{2, 3},{1, 3},{0, 4},{1, 4},{1, 5},{0, 5},{1, 6},{2, 6},{3, 6},{4, 5},{4, 4},{3, 0},{4, 0},{5, 0},{5, 1},{4, 1},{4, 2},{5, 2},{5, 3},{5, 4},{5, 5},{5, 6},{6, 6}}; // d</t>
  </si>
  <si>
    <t>{{2, 4},{3, 4},{4, 4},{5, 4},{5, 3},{4, 3},{4, 2},{3, 2},{2, 2},{1, 2},{0, 3},{1, 3},{1, 4},{0, 4},{0, 5},{1, 5},{1, 6},{2, 6},{3, 6},{4, 6}}; // e</t>
  </si>
  <si>
    <t>{{5, 1},{4, 1},{4, 0},{3, 0},{2, 0},{1, 1},{2, 1},{2, 2},{1, 2},{1, 3},{2, 3},{1, 4},{2, 4},{2, 5},{1, 5},{0, 6},{1, 6},{2, 6},{3, 6},{0, 3},{3, 3}}; // f</t>
  </si>
  <si>
    <t>{{4, 3},{3, 2},{2, 2},{1, 2},{0, 3},{1, 3},{0, 4},{1, 4},{1, 5},{2, 5},{3, 5},{4, 5},{4, 4},{6, 2},{5, 2},{5, 3},{5, 4},{5, 5},{5, 6},{4, 6},{3, 7},{2, 7},{1, 7},{0, 7}}; // g</t>
  </si>
  <si>
    <t>{{0, 6},{1, 6},{2, 6},{2, 5},{1, 5},{1, 4},{2, 4},{2, 3},{1, 3},{1, 2},{2, 2},{2, 1},{1, 1},{1, 0},{2, 0},{3, 3},{4, 2},{5, 2},{5, 3},{6, 3},{6, 4},{5, 4},{5, 5},{6, 5},{6, 6},{5, 6}}; // h</t>
  </si>
  <si>
    <t>{{1, 2},{2, 2},{3, 2},{3, 3},{2, 3},{2, 4},{3, 4},{3, 5},{2, 5},{1, 6},{2, 6},{3, 6},{4, 6},{2, 0},{3, 0}}; // i</t>
  </si>
  <si>
    <t>{{1, 2},{2, 2},{3, 2},{4, 2},{4, 3},{3, 3},{3, 4},{4, 4},{4, 5},{3, 5},{4, 6},{3, 6},{3, 7},{2, 7},{1, 7},{1, 6},{0, 6}}; // j</t>
  </si>
  <si>
    <t>{{1, 0},{2, 0},{2, 1},{1, 1},{1, 2},{2, 2},{2, 3},{1, 3},{1, 4},{2, 4},{2, 5},{1, 5},{2, 6},{1, 6},{0, 6},{6, 2},{5, 2},{5, 3},{4, 3},{3, 4},{4, 4},{4, 5},{5, 5},{5, 6},{6, 6}}; // k</t>
  </si>
  <si>
    <t>{{1, 0},{2, 0},{3, 0},{3, 1},{2, 1},{2, 2},{3, 2},{3, 3},{2, 3},{2, 4},{3, 4},{3, 5},{2, 5},{1, 6},{2, 6},{3, 6},{4, 6}}; // l</t>
  </si>
  <si>
    <t>{{0, 6},{1, 6},{1, 5},{0, 5},{0, 4},{1, 4},{1, 3},{0, 3},{0, 2},{1, 2},{2, 2},{2, 3},{3, 4},{3, 3},{4, 3},{4, 2},{5, 2},{6, 3},{5, 3},{5, 4},{6, 4},{6, 5},{5, 5},{5, 6},{6, 6}}; // m</t>
  </si>
  <si>
    <t>{{0, 6},{1, 6},{1, 5},{0, 5},{0, 4},{1, 4},{1, 3},{0, 3},{0, 2},{1, 2},{2, 2},{3, 2},{4, 2},{4, 3},{5, 3},{5, 4},{4, 4},{4, 5},{5, 5},{5, 6},{4, 6}}; // n</t>
  </si>
  <si>
    <t>{{4, 2},{3, 2},{2, 2},{1, 2},{0, 3},{1, 3},{1, 4},{0, 4},{0, 5},{1, 5},{1, 6},{2, 6},{3, 6},{4, 6},{4, 5},{5, 5},{5, 4},{4, 4},{4, 3},{5, 3}}; // o</t>
  </si>
  <si>
    <t>{{2, 4},{2, 3},{3, 2},{4, 2},{5, 2},{6, 3},{5, 3},{5, 4},{6, 4},{5, 5},{4, 5},{3, 5},{2, 5},{0, 2},{1, 2},{1, 3},{1, 4},{1, 5},{2, 6},{1, 6},{0, 7},{1, 7},{2, 7},{3, 7}}; // p</t>
  </si>
  <si>
    <t>{{6, 2},{5, 2},{4, 3},{3, 2},{2, 2},{1, 2},{0, 3},{1, 3},{1, 4},{0, 4},{1, 5},{2, 5},{3, 5},{4, 5},{4, 4},{5, 3},{5, 4},{5, 5},{5, 6},{4, 6},{3, 7},{6, 7}}; // q</t>
  </si>
  <si>
    <t>{{0, 2},{1, 2},{1, 3},{1, 4},{1, 5},{0, 6},{1, 6},{2, 6},{3, 6},{2, 5},{2, 4},{2, 3},{3, 2},{4, 2},{4, 3},{5, 3},{5, 4},{4, 4}}; // r</t>
  </si>
  <si>
    <t>{{5, 2},{4, 2},{3, 2},{2, 2},{1, 2},{0, 3},{1, 3},{1, 4},{2, 4},{3, 4},{4, 4},{5, 5},{4, 5},{4, 6},{3, 6},{2, 6},{1, 6},{0, 6}}; // s</t>
  </si>
  <si>
    <t>{{3, 0},{2, 1},{3, 1},{3, 2},{2, 2},{2, 3},{3, 3},{3, 4},{2, 4},{2, 5},{3, 5},{3, 6},{4, 6},{5, 5},{1, 2},{4, 2},{5, 2}}; // t</t>
  </si>
  <si>
    <t>{{0, 2},{1, 2},{1, 3},{0, 3},{0, 4},{1, 4},{1, 5},{0, 5},{1, 6},{2, 6},{3, 6},{4, 5},{4, 4},{4, 3},{4, 2},{5, 2},{5, 3},{5, 4},{5, 5},{5, 6},{6, 6}}; // u</t>
  </si>
  <si>
    <t>{{0, 2},{1, 2},{1, 3},{0, 3},{0, 4},{1, 4},{1, 5},{2, 5},{2, 6},{3, 6},{3, 5},{4, 5},{4, 4},{5, 4},{5, 3},{4, 3},{4, 2},{5, 2}}; // v</t>
  </si>
  <si>
    <t>{{0, 2},{1, 2},{1, 3},{0, 3},{0, 4},{1, 4},{1, 5},{0, 5},{1, 6},{2, 6},{2, 5},{3, 4},{3, 5},{4, 5},{4, 6},{5, 6},{5, 5},{6, 5},{6, 4},{5, 4},{5, 3},{6, 3},{6, 2},{5, 2}}; // w</t>
  </si>
  <si>
    <t>{{0, 2},{1, 2},{1, 3},{2, 3},{2, 4},{4, 5},{5, 5},{5, 6},{6, 6},{6, 2},{5, 2},{5, 3},{4, 3},{4, 4},{3, 4},{2, 5},{1, 5},{1, 6},{0, 6}}; // x</t>
  </si>
  <si>
    <t>{{0, 2},{1, 2},{1, 3},{0, 3},{0, 4},{1, 4},{1, 5},{2, 5},{3, 5},{4, 5},{4, 4},{4, 3},{4, 2},{5, 2},{5, 3},{5, 4},{5, 5},{5, 6},{4, 6},{3, 7},{2, 7},{1, 7},{0, 7}}; // y</t>
  </si>
  <si>
    <t>{{0, 3},{0, 2},{1, 2},{2, 2},{3, 2},{4, 2},{5, 2},{4, 3},{3, 3},{3, 4},{2, 4},{2, 5},{1, 5},{0, 6},{1, 6},{2, 6},{3, 6},{4, 6},{5, 6},{5, 5}}; // z</t>
  </si>
  <si>
    <t>{{5, 0},{4, 0},{3, 0},{2, 1},{3, 1},{3, 2},{2, 2},{0, 3},{1, 3},{2, 3},{2, 4},{3, 4},{2, 5},{3, 5},{3, 6},{4, 6},{5, 6}}; // {</t>
  </si>
  <si>
    <t>{{3, 0},{4, 0},{4, 1},{3, 1},{3, 2},{4, 2},{4, 4},{3, 4},{3, 5},{4, 5},{4, 6},{3, 6}}; // |</t>
  </si>
  <si>
    <t>{{0, 0},{1, 0},{2, 0},{2, 1},{3, 1},{2, 2},{3, 2},{5, 3},{4, 3},{3, 3},{2, 4},{3, 4},{3, 5},{2, 5},{2, 6},{1, 6},{0, 6}}; // }</t>
  </si>
  <si>
    <t>{{0, 1},{1, 1},{1, 0},{2, 0},{3, 0},{3, 1},{4, 1},{5, 1},{5, 0},{6, 0}}; // ~</t>
  </si>
  <si>
    <t>Greater</t>
  </si>
  <si>
    <t>PROGRAME CODE</t>
  </si>
  <si>
    <t>DRAW BITMAP AND CONVERT TO PROGAME CODE</t>
  </si>
  <si>
    <t>CONVERT FROM CHAR TO PROGRAM CODE</t>
  </si>
  <si>
    <t>NAME</t>
  </si>
  <si>
    <t>SYMBOL</t>
  </si>
  <si>
    <t>ASCII</t>
  </si>
  <si>
    <t>LEN</t>
  </si>
  <si>
    <t>ARDUINO PROGRAM</t>
  </si>
  <si>
    <t>Del</t>
  </si>
  <si>
    <t xml:space="preserve">{{0, 0},{0, 1},{1, 0},{3, 0},{2, 1},{1, 2},{0, 3},{0, 5},{1, 4},{2, 3},{3, 2},{4, 1},{5, 0},{7, 0},{6, 1},{5, 2},{4, 3},{3, 4},{2, 5},{1, 6},{0, 7},{2, 7},{3, 6},{4, 5},{5, 4},{6, 3},{7, 2},{7, 4},{6, 5},{5, 6},{4, 7},{6, 7},{7, 6}}; //  </t>
  </si>
  <si>
    <t>HANDWRITTEN BYTE</t>
  </si>
  <si>
    <t>HANDWRITTEN HERE</t>
  </si>
  <si>
    <t>INPUT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</si>
</sst>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8"/>
      <color rgb="FFFF000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1"/>
      <color rgb="FF0070C0"/>
      <name val="Cambria"/>
      <family val="1"/>
      <scheme val="major"/>
    </font>
    <font>
      <sz val="11"/>
      <color rgb="FFFF0000"/>
      <name val="Cambria"/>
      <family val="1"/>
      <scheme val="major"/>
    </font>
    <font>
      <sz val="11"/>
      <color theme="1"/>
      <name val="Cambria"/>
      <family val="1"/>
      <charset val="204"/>
      <scheme val="major"/>
    </font>
    <font>
      <b/>
      <sz val="8"/>
      <color rgb="FFFF0000"/>
      <name val="Cambria"/>
      <family val="1"/>
      <scheme val="major"/>
    </font>
    <font>
      <b/>
      <sz val="26"/>
      <color rgb="FFFF0000"/>
      <name val="Cambria"/>
      <family val="1"/>
      <scheme val="major"/>
    </font>
    <font>
      <b/>
      <sz val="18"/>
      <color theme="1"/>
      <name val="Cambria"/>
      <family val="1"/>
      <scheme val="major"/>
    </font>
    <font>
      <b/>
      <sz val="11"/>
      <color rgb="FFFF0000"/>
      <name val="Cambria"/>
      <family val="1"/>
      <charset val="204"/>
      <scheme val="major"/>
    </font>
    <font>
      <sz val="10"/>
      <color theme="1"/>
      <name val="Cambria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5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dashed">
        <color auto="1"/>
      </right>
      <top style="thick">
        <color auto="1"/>
      </top>
      <bottom style="thick">
        <color auto="1"/>
      </bottom>
      <diagonal/>
    </border>
    <border>
      <left style="dashed">
        <color auto="1"/>
      </left>
      <right style="dashed">
        <color auto="1"/>
      </right>
      <top style="thick">
        <color auto="1"/>
      </top>
      <bottom style="thick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6" fillId="0" borderId="2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3" fontId="1" fillId="0" borderId="34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6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0" fillId="0" borderId="4" xfId="0" quotePrefix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43" xfId="0" applyFont="1" applyBorder="1" applyAlignment="1">
      <alignment vertical="center"/>
    </xf>
    <xf numFmtId="0" fontId="8" fillId="0" borderId="44" xfId="0" quotePrefix="1" applyFont="1" applyBorder="1" applyAlignment="1">
      <alignment vertical="center"/>
    </xf>
    <xf numFmtId="0" fontId="8" fillId="0" borderId="44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27" xfId="0" quotePrefix="1" applyFont="1" applyBorder="1" applyAlignment="1">
      <alignment vertical="center"/>
    </xf>
    <xf numFmtId="0" fontId="8" fillId="0" borderId="27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37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12" fillId="9" borderId="46" xfId="0" applyFont="1" applyFill="1" applyBorder="1" applyAlignment="1">
      <alignment vertical="center"/>
    </xf>
    <xf numFmtId="0" fontId="12" fillId="9" borderId="47" xfId="0" applyFont="1" applyFill="1" applyBorder="1" applyAlignment="1">
      <alignment vertical="center"/>
    </xf>
    <xf numFmtId="0" fontId="12" fillId="9" borderId="47" xfId="0" applyFont="1" applyFill="1" applyBorder="1" applyAlignment="1">
      <alignment horizontal="left" vertical="center"/>
    </xf>
    <xf numFmtId="0" fontId="12" fillId="9" borderId="48" xfId="0" applyFont="1" applyFill="1" applyBorder="1" applyAlignment="1">
      <alignment vertical="center"/>
    </xf>
    <xf numFmtId="0" fontId="1" fillId="0" borderId="0" xfId="0" applyFont="1" applyAlignment="1"/>
    <xf numFmtId="0" fontId="7" fillId="7" borderId="0" xfId="0" applyFont="1" applyFill="1" applyAlignment="1">
      <alignment vertical="center"/>
    </xf>
    <xf numFmtId="0" fontId="7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12" fillId="9" borderId="47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1" fontId="1" fillId="3" borderId="49" xfId="0" applyNumberFormat="1" applyFont="1" applyFill="1" applyBorder="1" applyAlignment="1">
      <alignment horizontal="center" vertical="center"/>
    </xf>
    <xf numFmtId="1" fontId="1" fillId="3" borderId="50" xfId="0" applyNumberFormat="1" applyFont="1" applyFill="1" applyBorder="1" applyAlignment="1">
      <alignment horizontal="center" vertical="center"/>
    </xf>
    <xf numFmtId="1" fontId="1" fillId="3" borderId="51" xfId="0" applyNumberFormat="1" applyFont="1" applyFill="1" applyBorder="1" applyAlignment="1">
      <alignment horizontal="center" vertical="center"/>
    </xf>
    <xf numFmtId="3" fontId="1" fillId="3" borderId="52" xfId="0" applyNumberFormat="1" applyFont="1" applyFill="1" applyBorder="1" applyAlignment="1">
      <alignment horizontal="center" vertical="center"/>
    </xf>
    <xf numFmtId="3" fontId="1" fillId="3" borderId="53" xfId="0" applyNumberFormat="1" applyFont="1" applyFill="1" applyBorder="1" applyAlignment="1">
      <alignment horizontal="center" vertical="center"/>
    </xf>
    <xf numFmtId="3" fontId="1" fillId="3" borderId="54" xfId="0" applyNumberFormat="1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/>
    </xf>
  </cellXfs>
  <cellStyles count="1">
    <cellStyle name="Normal" xfId="0" builtinId="0"/>
  </cellStyles>
  <dxfs count="15"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3" name="DIY_IMAGE" displayName="DIY_IMAGE" ref="A3:D99" totalsRowShown="0" headerRowDxfId="5" dataDxfId="4">
  <autoFilter ref="A3:D99"/>
  <tableColumns count="4">
    <tableColumn id="2" name="CHAR" dataDxfId="3"/>
    <tableColumn id="1" name="ASCII CODE" dataDxfId="2"/>
    <tableColumn id="8" name="PROGRAME CODE_8x8" dataDxfId="1">
      <calculatedColumnFormula>DIY_IMAGE[[#This Row],[CODE_8x8]]&amp;", // "&amp;DIY_IMAGE[[#This Row],[CHAR]]</calculatedColumnFormula>
    </tableColumn>
    <tableColumn id="7" name="CODE_8x8" dataDxfId="0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topLeftCell="A13" zoomScale="76" zoomScaleNormal="76" workbookViewId="0">
      <selection activeCell="M16" sqref="M16"/>
    </sheetView>
  </sheetViews>
  <sheetFormatPr defaultRowHeight="13.8" x14ac:dyDescent="0.3"/>
  <cols>
    <col min="1" max="1" width="7" style="2" customWidth="1"/>
    <col min="2" max="9" width="6.77734375" style="1" customWidth="1"/>
    <col min="10" max="10" width="11.109375" style="1" bestFit="1" customWidth="1"/>
    <col min="11" max="11" width="9" style="1" bestFit="1" customWidth="1"/>
    <col min="12" max="12" width="86.5546875" style="1" bestFit="1" customWidth="1"/>
    <col min="13" max="13" width="9.21875" style="1" customWidth="1"/>
    <col min="14" max="14" width="6.33203125" style="1" customWidth="1"/>
    <col min="15" max="22" width="6.77734375" style="1" customWidth="1"/>
    <col min="23" max="16384" width="8.88671875" style="1"/>
  </cols>
  <sheetData>
    <row r="1" spans="1:22" ht="31.8" customHeight="1" x14ac:dyDescent="0.3">
      <c r="A1" s="94" t="s">
        <v>410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24" customHeight="1" thickBot="1" x14ac:dyDescent="0.3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31.2" customHeight="1" thickTop="1" thickBot="1" x14ac:dyDescent="0.35">
      <c r="A3" s="46"/>
      <c r="B3" s="82">
        <v>0</v>
      </c>
      <c r="C3" s="83">
        <v>1</v>
      </c>
      <c r="D3" s="83">
        <v>2</v>
      </c>
      <c r="E3" s="83">
        <v>3</v>
      </c>
      <c r="F3" s="83">
        <v>4</v>
      </c>
      <c r="G3" s="83">
        <v>5</v>
      </c>
      <c r="H3" s="83">
        <v>6</v>
      </c>
      <c r="I3" s="84">
        <v>7</v>
      </c>
      <c r="J3" s="26" t="s">
        <v>0</v>
      </c>
      <c r="K3" s="27"/>
      <c r="L3" s="24" t="s">
        <v>89</v>
      </c>
      <c r="N3" s="45"/>
      <c r="O3" s="34">
        <v>0</v>
      </c>
      <c r="P3" s="34">
        <v>1</v>
      </c>
      <c r="Q3" s="34">
        <v>2</v>
      </c>
      <c r="R3" s="34">
        <v>3</v>
      </c>
      <c r="S3" s="34">
        <v>4</v>
      </c>
      <c r="T3" s="34">
        <v>5</v>
      </c>
      <c r="U3" s="34">
        <v>6</v>
      </c>
      <c r="V3" s="35">
        <v>7</v>
      </c>
    </row>
    <row r="4" spans="1:22" ht="34.950000000000003" customHeight="1" thickTop="1" thickBot="1" x14ac:dyDescent="0.35">
      <c r="A4" s="79">
        <v>0</v>
      </c>
      <c r="B4" s="19">
        <v>1</v>
      </c>
      <c r="C4" s="19">
        <v>1</v>
      </c>
      <c r="D4" s="19">
        <v>0</v>
      </c>
      <c r="E4" s="19">
        <v>1</v>
      </c>
      <c r="F4" s="19">
        <v>0</v>
      </c>
      <c r="G4" s="19">
        <v>1</v>
      </c>
      <c r="H4" s="19">
        <v>0</v>
      </c>
      <c r="I4" s="19">
        <v>1</v>
      </c>
      <c r="J4" s="85" t="str">
        <f t="shared" ref="J4:J11" si="0">IFERROR("0B"&amp;B4&amp;C4&amp;D4&amp;E4&amp;F4&amp;G4&amp;H4&amp;I4,"B0")</f>
        <v>0B11010101</v>
      </c>
      <c r="K4" s="10" t="str">
        <f>LEFT(RIGHT($L$6,80),8)</f>
        <v/>
      </c>
      <c r="L4" s="29" t="str">
        <f>"{ "&amp;$J$4&amp;", "&amp;$J$5&amp;", "&amp;$J$6&amp;", "&amp;$J$7&amp;", "&amp;$J$8&amp;", "&amp;$J$9&amp;", "&amp;$J$10&amp;", "&amp;$J$11&amp;" }"</f>
        <v>{ 0B11010101, 0B10101010, 0B01010101, 0B10101010, 0B01010101, 0B10101010, 0B01010101, 0B10101010 }</v>
      </c>
      <c r="N4" s="41">
        <v>0</v>
      </c>
      <c r="O4" s="36" t="str">
        <f t="shared" ref="O4:V4" si="1">IF(B4=1,"{"&amp;B3&amp;", "&amp;$A$4&amp;"},","")</f>
        <v>{0, 0},</v>
      </c>
      <c r="P4" s="37" t="str">
        <f t="shared" si="1"/>
        <v>{1, 0},</v>
      </c>
      <c r="Q4" s="37" t="str">
        <f t="shared" si="1"/>
        <v/>
      </c>
      <c r="R4" s="37" t="str">
        <f t="shared" si="1"/>
        <v>{3, 0},</v>
      </c>
      <c r="S4" s="37" t="str">
        <f t="shared" si="1"/>
        <v/>
      </c>
      <c r="T4" s="37" t="str">
        <f t="shared" si="1"/>
        <v>{5, 0},</v>
      </c>
      <c r="U4" s="37" t="str">
        <f t="shared" si="1"/>
        <v/>
      </c>
      <c r="V4" s="38" t="str">
        <f t="shared" si="1"/>
        <v>{7, 0},</v>
      </c>
    </row>
    <row r="5" spans="1:22" ht="34.950000000000003" customHeight="1" thickTop="1" thickBot="1" x14ac:dyDescent="0.35">
      <c r="A5" s="80">
        <v>1</v>
      </c>
      <c r="B5" s="19">
        <v>1</v>
      </c>
      <c r="C5" s="19">
        <v>0</v>
      </c>
      <c r="D5" s="19">
        <v>1</v>
      </c>
      <c r="E5" s="19">
        <v>0</v>
      </c>
      <c r="F5" s="19">
        <v>1</v>
      </c>
      <c r="G5" s="19">
        <v>0</v>
      </c>
      <c r="H5" s="19">
        <v>1</v>
      </c>
      <c r="I5" s="19">
        <v>0</v>
      </c>
      <c r="J5" s="86" t="str">
        <f t="shared" si="0"/>
        <v>0B10101010</v>
      </c>
      <c r="K5" s="5" t="str">
        <f>LEFT(RIGHT($L$6,70),8)</f>
        <v/>
      </c>
      <c r="L5" s="8"/>
      <c r="N5" s="42">
        <v>1</v>
      </c>
      <c r="O5" s="39" t="str">
        <f t="shared" ref="O5:V5" si="2">IF(B5=1,"{"&amp;B3&amp;", "&amp;$A$5&amp;"},","")</f>
        <v>{0, 1},</v>
      </c>
      <c r="P5" s="20" t="str">
        <f t="shared" si="2"/>
        <v/>
      </c>
      <c r="Q5" s="20" t="str">
        <f t="shared" si="2"/>
        <v>{2, 1},</v>
      </c>
      <c r="R5" s="20" t="str">
        <f t="shared" si="2"/>
        <v/>
      </c>
      <c r="S5" s="20" t="str">
        <f t="shared" si="2"/>
        <v>{4, 1},</v>
      </c>
      <c r="T5" s="20" t="str">
        <f t="shared" si="2"/>
        <v/>
      </c>
      <c r="U5" s="20" t="str">
        <f t="shared" si="2"/>
        <v>{6, 1},</v>
      </c>
      <c r="V5" s="31" t="str">
        <f t="shared" si="2"/>
        <v/>
      </c>
    </row>
    <row r="6" spans="1:22" ht="34.950000000000003" customHeight="1" thickTop="1" thickBot="1" x14ac:dyDescent="0.35">
      <c r="A6" s="80">
        <v>2</v>
      </c>
      <c r="B6" s="19">
        <v>0</v>
      </c>
      <c r="C6" s="19">
        <v>1</v>
      </c>
      <c r="D6" s="19">
        <v>0</v>
      </c>
      <c r="E6" s="19">
        <v>1</v>
      </c>
      <c r="F6" s="19">
        <v>0</v>
      </c>
      <c r="G6" s="19">
        <v>1</v>
      </c>
      <c r="H6" s="19">
        <v>0</v>
      </c>
      <c r="I6" s="19">
        <v>1</v>
      </c>
      <c r="J6" s="86" t="str">
        <f t="shared" si="0"/>
        <v>0B01010101</v>
      </c>
      <c r="K6" s="5" t="str">
        <f>LEFT(RIGHT($L$6,60),8)</f>
        <v/>
      </c>
      <c r="L6" s="9"/>
      <c r="N6" s="42">
        <v>2</v>
      </c>
      <c r="O6" s="39" t="str">
        <f t="shared" ref="O6:V6" si="3">IF(B6=1,"{"&amp;B3&amp;", "&amp;$A$6&amp;"},","")</f>
        <v/>
      </c>
      <c r="P6" s="20" t="str">
        <f t="shared" si="3"/>
        <v>{1, 2},</v>
      </c>
      <c r="Q6" s="20" t="str">
        <f t="shared" si="3"/>
        <v/>
      </c>
      <c r="R6" s="20" t="str">
        <f t="shared" si="3"/>
        <v>{3, 2},</v>
      </c>
      <c r="S6" s="20" t="str">
        <f t="shared" si="3"/>
        <v/>
      </c>
      <c r="T6" s="20" t="str">
        <f t="shared" si="3"/>
        <v>{5, 2},</v>
      </c>
      <c r="U6" s="20" t="str">
        <f t="shared" si="3"/>
        <v/>
      </c>
      <c r="V6" s="31" t="str">
        <f t="shared" si="3"/>
        <v>{7, 2},</v>
      </c>
    </row>
    <row r="7" spans="1:22" ht="34.950000000000003" customHeight="1" thickTop="1" thickBot="1" x14ac:dyDescent="0.35">
      <c r="A7" s="80">
        <v>3</v>
      </c>
      <c r="B7" s="19">
        <v>1</v>
      </c>
      <c r="C7" s="19">
        <v>0</v>
      </c>
      <c r="D7" s="19">
        <v>1</v>
      </c>
      <c r="E7" s="19">
        <v>0</v>
      </c>
      <c r="F7" s="19">
        <v>1</v>
      </c>
      <c r="G7" s="19">
        <v>0</v>
      </c>
      <c r="H7" s="19">
        <v>1</v>
      </c>
      <c r="I7" s="19">
        <v>0</v>
      </c>
      <c r="J7" s="86" t="str">
        <f t="shared" si="0"/>
        <v>0B10101010</v>
      </c>
      <c r="K7" s="5" t="str">
        <f>LEFT(RIGHT($L$6,50),8)</f>
        <v/>
      </c>
      <c r="L7" s="3"/>
      <c r="N7" s="42">
        <v>3</v>
      </c>
      <c r="O7" s="39" t="str">
        <f t="shared" ref="O7:V7" si="4">IF(B7=1,"{"&amp;B3&amp;", "&amp;$A$7&amp;"},","")</f>
        <v>{0, 3},</v>
      </c>
      <c r="P7" s="20" t="str">
        <f t="shared" si="4"/>
        <v/>
      </c>
      <c r="Q7" s="20" t="str">
        <f t="shared" si="4"/>
        <v>{2, 3},</v>
      </c>
      <c r="R7" s="20" t="str">
        <f t="shared" si="4"/>
        <v/>
      </c>
      <c r="S7" s="20" t="str">
        <f t="shared" si="4"/>
        <v>{4, 3},</v>
      </c>
      <c r="T7" s="20" t="str">
        <f t="shared" si="4"/>
        <v/>
      </c>
      <c r="U7" s="20" t="str">
        <f t="shared" si="4"/>
        <v>{6, 3},</v>
      </c>
      <c r="V7" s="31" t="str">
        <f t="shared" si="4"/>
        <v/>
      </c>
    </row>
    <row r="8" spans="1:22" ht="34.950000000000003" customHeight="1" thickTop="1" thickBot="1" x14ac:dyDescent="0.35">
      <c r="A8" s="80">
        <v>4</v>
      </c>
      <c r="B8" s="19">
        <v>0</v>
      </c>
      <c r="C8" s="19">
        <v>1</v>
      </c>
      <c r="D8" s="19">
        <v>0</v>
      </c>
      <c r="E8" s="19">
        <v>1</v>
      </c>
      <c r="F8" s="19">
        <v>0</v>
      </c>
      <c r="G8" s="19">
        <v>1</v>
      </c>
      <c r="H8" s="19">
        <v>0</v>
      </c>
      <c r="I8" s="19">
        <v>1</v>
      </c>
      <c r="J8" s="86" t="str">
        <f t="shared" si="0"/>
        <v>0B01010101</v>
      </c>
      <c r="K8" s="5" t="str">
        <f>LEFT(RIGHT($L$6,40),8)</f>
        <v/>
      </c>
      <c r="L8" s="3"/>
      <c r="N8" s="42">
        <v>4</v>
      </c>
      <c r="O8" s="39" t="str">
        <f t="shared" ref="O8:V8" si="5">IF(B8=1,"{"&amp;B3&amp;", "&amp;$A$8&amp;"},","")</f>
        <v/>
      </c>
      <c r="P8" s="20" t="str">
        <f t="shared" si="5"/>
        <v>{1, 4},</v>
      </c>
      <c r="Q8" s="20" t="str">
        <f t="shared" si="5"/>
        <v/>
      </c>
      <c r="R8" s="20" t="str">
        <f t="shared" si="5"/>
        <v>{3, 4},</v>
      </c>
      <c r="S8" s="20" t="str">
        <f t="shared" si="5"/>
        <v/>
      </c>
      <c r="T8" s="20" t="str">
        <f t="shared" si="5"/>
        <v>{5, 4},</v>
      </c>
      <c r="U8" s="20" t="str">
        <f t="shared" si="5"/>
        <v/>
      </c>
      <c r="V8" s="31" t="str">
        <f t="shared" si="5"/>
        <v>{7, 4},</v>
      </c>
    </row>
    <row r="9" spans="1:22" ht="34.950000000000003" customHeight="1" thickTop="1" thickBot="1" x14ac:dyDescent="0.35">
      <c r="A9" s="80">
        <v>5</v>
      </c>
      <c r="B9" s="19">
        <v>1</v>
      </c>
      <c r="C9" s="19">
        <v>0</v>
      </c>
      <c r="D9" s="19">
        <v>1</v>
      </c>
      <c r="E9" s="19">
        <v>0</v>
      </c>
      <c r="F9" s="19">
        <v>1</v>
      </c>
      <c r="G9" s="19">
        <v>0</v>
      </c>
      <c r="H9" s="19">
        <v>1</v>
      </c>
      <c r="I9" s="19">
        <v>0</v>
      </c>
      <c r="J9" s="86" t="str">
        <f t="shared" si="0"/>
        <v>0B10101010</v>
      </c>
      <c r="K9" s="5" t="str">
        <f>LEFT(RIGHT($L$6,30),8)</f>
        <v/>
      </c>
      <c r="L9" s="3"/>
      <c r="N9" s="42">
        <v>5</v>
      </c>
      <c r="O9" s="39" t="str">
        <f t="shared" ref="O9:V9" si="6">IF(B9=1,"{"&amp;B3&amp;", "&amp;$A$9&amp;"},","")</f>
        <v>{0, 5},</v>
      </c>
      <c r="P9" s="20" t="str">
        <f t="shared" si="6"/>
        <v/>
      </c>
      <c r="Q9" s="20" t="str">
        <f t="shared" si="6"/>
        <v>{2, 5},</v>
      </c>
      <c r="R9" s="20" t="str">
        <f t="shared" si="6"/>
        <v/>
      </c>
      <c r="S9" s="20" t="str">
        <f t="shared" si="6"/>
        <v>{4, 5},</v>
      </c>
      <c r="T9" s="20" t="str">
        <f t="shared" si="6"/>
        <v/>
      </c>
      <c r="U9" s="20" t="str">
        <f t="shared" si="6"/>
        <v>{6, 5},</v>
      </c>
      <c r="V9" s="31" t="str">
        <f t="shared" si="6"/>
        <v/>
      </c>
    </row>
    <row r="10" spans="1:22" ht="34.950000000000003" customHeight="1" thickTop="1" thickBot="1" x14ac:dyDescent="0.35">
      <c r="A10" s="80">
        <v>6</v>
      </c>
      <c r="B10" s="19">
        <v>0</v>
      </c>
      <c r="C10" s="19">
        <v>1</v>
      </c>
      <c r="D10" s="19">
        <v>0</v>
      </c>
      <c r="E10" s="19">
        <v>1</v>
      </c>
      <c r="F10" s="19">
        <v>0</v>
      </c>
      <c r="G10" s="19">
        <v>1</v>
      </c>
      <c r="H10" s="19">
        <v>0</v>
      </c>
      <c r="I10" s="19">
        <v>1</v>
      </c>
      <c r="J10" s="86" t="str">
        <f t="shared" si="0"/>
        <v>0B01010101</v>
      </c>
      <c r="K10" s="5" t="str">
        <f>LEFT(RIGHT($L$6,20),8)</f>
        <v/>
      </c>
      <c r="L10" s="3"/>
      <c r="N10" s="42">
        <v>6</v>
      </c>
      <c r="O10" s="39" t="str">
        <f t="shared" ref="O10:V10" si="7">IF(B10=1,"{"&amp;B3&amp;", "&amp;$A$10&amp;"},","")</f>
        <v/>
      </c>
      <c r="P10" s="20" t="str">
        <f t="shared" si="7"/>
        <v>{1, 6},</v>
      </c>
      <c r="Q10" s="20" t="str">
        <f t="shared" si="7"/>
        <v/>
      </c>
      <c r="R10" s="20" t="str">
        <f t="shared" si="7"/>
        <v>{3, 6},</v>
      </c>
      <c r="S10" s="20" t="str">
        <f t="shared" si="7"/>
        <v/>
      </c>
      <c r="T10" s="20" t="str">
        <f t="shared" si="7"/>
        <v>{5, 6},</v>
      </c>
      <c r="U10" s="20" t="str">
        <f t="shared" si="7"/>
        <v/>
      </c>
      <c r="V10" s="31" t="str">
        <f t="shared" si="7"/>
        <v>{7, 6},</v>
      </c>
    </row>
    <row r="11" spans="1:22" ht="34.950000000000003" customHeight="1" thickTop="1" thickBot="1" x14ac:dyDescent="0.35">
      <c r="A11" s="81">
        <v>7</v>
      </c>
      <c r="B11" s="28">
        <v>1</v>
      </c>
      <c r="C11" s="28">
        <v>0</v>
      </c>
      <c r="D11" s="28">
        <v>1</v>
      </c>
      <c r="E11" s="28">
        <v>0</v>
      </c>
      <c r="F11" s="28">
        <v>1</v>
      </c>
      <c r="G11" s="28">
        <v>0</v>
      </c>
      <c r="H11" s="28">
        <v>1</v>
      </c>
      <c r="I11" s="28">
        <v>0</v>
      </c>
      <c r="J11" s="87" t="str">
        <f t="shared" si="0"/>
        <v>0B10101010</v>
      </c>
      <c r="K11" s="6" t="str">
        <f>LEFT(RIGHT($L$6,10),8)</f>
        <v/>
      </c>
      <c r="L11" s="4"/>
      <c r="N11" s="43">
        <v>7</v>
      </c>
      <c r="O11" s="40" t="str">
        <f t="shared" ref="O11:V11" si="8">IF(B11=1,"{"&amp;B3&amp;", "&amp;$A$11&amp;"},","")</f>
        <v>{0, 7},</v>
      </c>
      <c r="P11" s="32" t="str">
        <f t="shared" si="8"/>
        <v/>
      </c>
      <c r="Q11" s="32" t="str">
        <f t="shared" si="8"/>
        <v>{2, 7},</v>
      </c>
      <c r="R11" s="32" t="str">
        <f t="shared" si="8"/>
        <v/>
      </c>
      <c r="S11" s="32" t="str">
        <f t="shared" si="8"/>
        <v>{4, 7},</v>
      </c>
      <c r="T11" s="32" t="str">
        <f t="shared" si="8"/>
        <v/>
      </c>
      <c r="U11" s="32" t="str">
        <f t="shared" si="8"/>
        <v>{6, 7},</v>
      </c>
      <c r="V11" s="33" t="str">
        <f t="shared" si="8"/>
        <v/>
      </c>
    </row>
    <row r="12" spans="1:22" ht="21" customHeight="1" thickTop="1" x14ac:dyDescent="0.3"/>
    <row r="13" spans="1:22" ht="31.2" customHeight="1" x14ac:dyDescent="0.3">
      <c r="A13" s="94" t="s">
        <v>411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</row>
    <row r="14" spans="1:22" ht="18.600000000000001" customHeight="1" thickBot="1" x14ac:dyDescent="0.35">
      <c r="M14" s="30"/>
    </row>
    <row r="15" spans="1:22" ht="34.950000000000003" customHeight="1" thickTop="1" thickBot="1" x14ac:dyDescent="0.35">
      <c r="A15" s="47"/>
      <c r="B15" s="82">
        <v>0</v>
      </c>
      <c r="C15" s="83">
        <v>1</v>
      </c>
      <c r="D15" s="83">
        <v>2</v>
      </c>
      <c r="E15" s="83">
        <v>3</v>
      </c>
      <c r="F15" s="83">
        <v>4</v>
      </c>
      <c r="G15" s="83">
        <v>5</v>
      </c>
      <c r="H15" s="83">
        <v>6</v>
      </c>
      <c r="I15" s="84">
        <v>7</v>
      </c>
      <c r="J15" s="23" t="s">
        <v>0</v>
      </c>
      <c r="K15" s="24"/>
      <c r="L15" s="25" t="s">
        <v>409</v>
      </c>
      <c r="M15" s="77" t="s">
        <v>421</v>
      </c>
      <c r="N15" s="78"/>
      <c r="O15" s="34">
        <v>0</v>
      </c>
      <c r="P15" s="34">
        <v>1</v>
      </c>
      <c r="Q15" s="34">
        <v>2</v>
      </c>
      <c r="R15" s="34">
        <v>3</v>
      </c>
      <c r="S15" s="34">
        <v>4</v>
      </c>
      <c r="T15" s="34">
        <v>5</v>
      </c>
      <c r="U15" s="34">
        <v>6</v>
      </c>
      <c r="V15" s="35">
        <v>7</v>
      </c>
    </row>
    <row r="16" spans="1:22" ht="34.950000000000003" customHeight="1" thickTop="1" thickBot="1" x14ac:dyDescent="0.35">
      <c r="A16" s="79">
        <v>0</v>
      </c>
      <c r="B16" s="12">
        <v>0</v>
      </c>
      <c r="C16" s="13" t="str">
        <f>LEFT(RIGHT($J$16,7),1)</f>
        <v>1</v>
      </c>
      <c r="D16" s="13" t="str">
        <f>LEFT(RIGHT($J$16,6),1)</f>
        <v>1</v>
      </c>
      <c r="E16" s="13" t="str">
        <f>LEFT(RIGHT($J$16,5),1)</f>
        <v>1</v>
      </c>
      <c r="F16" s="13" t="str">
        <f>LEFT(RIGHT($J$16,4),1)</f>
        <v>1</v>
      </c>
      <c r="G16" s="13" t="str">
        <f>LEFT(RIGHT($J$16,3),1)</f>
        <v>1</v>
      </c>
      <c r="H16" s="13" t="str">
        <f>LEFT(RIGHT($J$16,2),1)</f>
        <v>1</v>
      </c>
      <c r="I16" s="14" t="str">
        <f>LEFT(RIGHT($J$16,1),1)</f>
        <v>0</v>
      </c>
      <c r="J16" s="88" t="str">
        <f>LEFT(RIGHT($L$16,87),8)</f>
        <v>11111110</v>
      </c>
      <c r="K16" s="89" t="str">
        <f>LEFT(RIGHT($L$16,87),8)</f>
        <v>11111110</v>
      </c>
      <c r="L16" s="29" t="str">
        <f>INDEX(DIY_IMAGE[CODE_8x8],MATCH(TRUE,INDEX(EXACT(M16,DIY_IMAGE[CHAR]),0),0))</f>
        <v>{ B11111110, B01100010, B01101000, B01111000, B01101000, B01100010, B11111110, B00000000 }</v>
      </c>
      <c r="M16" s="48" t="s">
        <v>5</v>
      </c>
      <c r="N16" s="41">
        <v>0</v>
      </c>
      <c r="O16" s="36" t="str">
        <f>IF(B16="1","{"&amp;$B$15&amp;", "&amp;A16&amp;"},","")</f>
        <v/>
      </c>
      <c r="P16" s="37" t="str">
        <f>IF(C16="1","{"&amp;$C$15&amp;", "&amp;A16&amp;"},","")</f>
        <v>{1, 0},</v>
      </c>
      <c r="Q16" s="37" t="str">
        <f>IF(D16="1","{"&amp;$D$15&amp;", "&amp;A16&amp;"},","")</f>
        <v>{2, 0},</v>
      </c>
      <c r="R16" s="37" t="str">
        <f>IF(E16="1","{"&amp;$E$15&amp;", "&amp;A16&amp;"},","")</f>
        <v>{3, 0},</v>
      </c>
      <c r="S16" s="37" t="str">
        <f>IF(F16="1","{"&amp;$F$15&amp;", "&amp;A16&amp;"},","")</f>
        <v>{4, 0},</v>
      </c>
      <c r="T16" s="37" t="str">
        <f>IF(G16="1","{"&amp;$G$15&amp;", "&amp;A16&amp;"},","")</f>
        <v>{5, 0},</v>
      </c>
      <c r="U16" s="37" t="str">
        <f>IF(H16="1","{"&amp;$H$15&amp;", "&amp;A16&amp;"},","")</f>
        <v>{6, 0},</v>
      </c>
      <c r="V16" s="38" t="str">
        <f>IF(I16="1","{"&amp;$I$15&amp;", "&amp;A16&amp;"},","")</f>
        <v/>
      </c>
    </row>
    <row r="17" spans="1:22" ht="34.950000000000003" customHeight="1" thickTop="1" x14ac:dyDescent="0.3">
      <c r="A17" s="80">
        <v>1</v>
      </c>
      <c r="B17" s="12" t="str">
        <f>LEFT(RIGHT($J$17,8),1)</f>
        <v>0</v>
      </c>
      <c r="C17" s="13" t="str">
        <f>LEFT(RIGHT($J$17,7),1)</f>
        <v>1</v>
      </c>
      <c r="D17" s="13" t="str">
        <f>LEFT(RIGHT($J$17,6),1)</f>
        <v>1</v>
      </c>
      <c r="E17" s="13" t="str">
        <f>LEFT(RIGHT($J$17,5),1)</f>
        <v>0</v>
      </c>
      <c r="F17" s="13" t="str">
        <f>LEFT(RIGHT($J$17,4),1)</f>
        <v>0</v>
      </c>
      <c r="G17" s="13" t="str">
        <f>LEFT(RIGHT($J$17,3),1)</f>
        <v>0</v>
      </c>
      <c r="H17" s="13" t="str">
        <f>LEFT(RIGHT($J$17,2),1)</f>
        <v>1</v>
      </c>
      <c r="I17" s="14" t="str">
        <f>LEFT(RIGHT($J$17,1),1)</f>
        <v>0</v>
      </c>
      <c r="J17" s="90" t="str">
        <f>LEFT(RIGHT($L$16,76),8)</f>
        <v>01100010</v>
      </c>
      <c r="K17" s="91" t="str">
        <f>LEFT(RIGHT($L$16,76),8)</f>
        <v>01100010</v>
      </c>
      <c r="L17" s="5"/>
      <c r="M17" s="5"/>
      <c r="N17" s="42">
        <v>1</v>
      </c>
      <c r="O17" s="39" t="str">
        <f t="shared" ref="O17:O23" si="9">IF(B17="1","{"&amp;$B$15&amp;", "&amp;A17&amp;"},","")</f>
        <v/>
      </c>
      <c r="P17" s="20" t="str">
        <f t="shared" ref="P17:P23" si="10">IF(C17="1","{"&amp;$C$15&amp;", "&amp;A17&amp;"},","")</f>
        <v>{1, 1},</v>
      </c>
      <c r="Q17" s="20" t="str">
        <f t="shared" ref="Q17:Q23" si="11">IF(D17="1","{"&amp;$D$15&amp;", "&amp;A17&amp;"},","")</f>
        <v>{2, 1},</v>
      </c>
      <c r="R17" s="20" t="str">
        <f t="shared" ref="R17:R23" si="12">IF(E17="1","{"&amp;$E$15&amp;", "&amp;A17&amp;"},","")</f>
        <v/>
      </c>
      <c r="S17" s="20" t="str">
        <f t="shared" ref="S17:S23" si="13">IF(F17="1","{"&amp;$F$15&amp;", "&amp;A17&amp;"},","")</f>
        <v/>
      </c>
      <c r="T17" s="20" t="str">
        <f t="shared" ref="T17:T23" si="14">IF(G17="1","{"&amp;$G$15&amp;", "&amp;A17&amp;"},","")</f>
        <v/>
      </c>
      <c r="U17" s="20" t="str">
        <f t="shared" ref="U17:U23" si="15">IF(H17="1","{"&amp;$H$15&amp;", "&amp;A17&amp;"},","")</f>
        <v>{6, 1},</v>
      </c>
      <c r="V17" s="31" t="str">
        <f t="shared" ref="V17:V23" si="16">IF(I17="1","{"&amp;$I$15&amp;", "&amp;A17&amp;"},","")</f>
        <v/>
      </c>
    </row>
    <row r="18" spans="1:22" ht="34.950000000000003" customHeight="1" x14ac:dyDescent="0.3">
      <c r="A18" s="80">
        <v>2</v>
      </c>
      <c r="B18" s="12" t="str">
        <f>LEFT(RIGHT($J$18,8),1)</f>
        <v>0</v>
      </c>
      <c r="C18" s="13" t="str">
        <f>LEFT(RIGHT($J$18,7),1)</f>
        <v>1</v>
      </c>
      <c r="D18" s="13" t="str">
        <f>LEFT(RIGHT($J$18,6),1)</f>
        <v>1</v>
      </c>
      <c r="E18" s="13" t="str">
        <f>LEFT(RIGHT($J$18,5),1)</f>
        <v>0</v>
      </c>
      <c r="F18" s="13" t="str">
        <f>LEFT(RIGHT($J$18,4),1)</f>
        <v>1</v>
      </c>
      <c r="G18" s="13" t="str">
        <f>LEFT(RIGHT($J$18,3),1)</f>
        <v>0</v>
      </c>
      <c r="H18" s="13" t="str">
        <f>LEFT(RIGHT($J$18,2),1)</f>
        <v>0</v>
      </c>
      <c r="I18" s="14" t="str">
        <f>LEFT(RIGHT($J$18,1),1)</f>
        <v>0</v>
      </c>
      <c r="J18" s="90" t="str">
        <f>LEFT(RIGHT($L$16,65),8)</f>
        <v>01101000</v>
      </c>
      <c r="K18" s="91" t="str">
        <f>LEFT(RIGHT($L$16,65),8)</f>
        <v>01101000</v>
      </c>
      <c r="L18" s="5"/>
      <c r="M18" s="5"/>
      <c r="N18" s="42">
        <v>2</v>
      </c>
      <c r="O18" s="39" t="str">
        <f t="shared" si="9"/>
        <v/>
      </c>
      <c r="P18" s="20" t="str">
        <f t="shared" si="10"/>
        <v>{1, 2},</v>
      </c>
      <c r="Q18" s="20" t="str">
        <f t="shared" si="11"/>
        <v>{2, 2},</v>
      </c>
      <c r="R18" s="20" t="str">
        <f t="shared" si="12"/>
        <v/>
      </c>
      <c r="S18" s="20" t="str">
        <f t="shared" si="13"/>
        <v>{4, 2},</v>
      </c>
      <c r="T18" s="20" t="str">
        <f t="shared" si="14"/>
        <v/>
      </c>
      <c r="U18" s="20" t="str">
        <f t="shared" si="15"/>
        <v/>
      </c>
      <c r="V18" s="31" t="str">
        <f t="shared" si="16"/>
        <v/>
      </c>
    </row>
    <row r="19" spans="1:22" ht="34.950000000000003" customHeight="1" x14ac:dyDescent="0.3">
      <c r="A19" s="80">
        <v>3</v>
      </c>
      <c r="B19" s="15" t="str">
        <f>LEFT(RIGHT($J$19,8),1)</f>
        <v>0</v>
      </c>
      <c r="C19" s="13" t="str">
        <f>LEFT(RIGHT($J$19,7),1)</f>
        <v>1</v>
      </c>
      <c r="D19" s="13" t="str">
        <f>LEFT(RIGHT($J$19,6),1)</f>
        <v>1</v>
      </c>
      <c r="E19" s="13" t="str">
        <f>LEFT(RIGHT($J$19,5),1)</f>
        <v>1</v>
      </c>
      <c r="F19" s="13" t="str">
        <f>LEFT(RIGHT($J$19,4),1)</f>
        <v>1</v>
      </c>
      <c r="G19" s="13" t="str">
        <f>LEFT(RIGHT($J$19,3),1)</f>
        <v>0</v>
      </c>
      <c r="H19" s="13" t="str">
        <f>LEFT(RIGHT($J$19,2),1)</f>
        <v>0</v>
      </c>
      <c r="I19" s="14" t="str">
        <f>LEFT(RIGHT($J$19,1),1)</f>
        <v>0</v>
      </c>
      <c r="J19" s="90" t="str">
        <f>LEFT(RIGHT($L$16,54),8)</f>
        <v>01111000</v>
      </c>
      <c r="K19" s="91" t="str">
        <f>LEFT(RIGHT($L$16,54),8)</f>
        <v>01111000</v>
      </c>
      <c r="L19" s="5"/>
      <c r="M19" s="5"/>
      <c r="N19" s="42">
        <v>3</v>
      </c>
      <c r="O19" s="39" t="str">
        <f t="shared" si="9"/>
        <v/>
      </c>
      <c r="P19" s="20" t="str">
        <f t="shared" si="10"/>
        <v>{1, 3},</v>
      </c>
      <c r="Q19" s="20" t="str">
        <f t="shared" si="11"/>
        <v>{2, 3},</v>
      </c>
      <c r="R19" s="20" t="str">
        <f t="shared" si="12"/>
        <v>{3, 3},</v>
      </c>
      <c r="S19" s="20" t="str">
        <f t="shared" si="13"/>
        <v>{4, 3},</v>
      </c>
      <c r="T19" s="20" t="str">
        <f t="shared" si="14"/>
        <v/>
      </c>
      <c r="U19" s="20" t="str">
        <f t="shared" si="15"/>
        <v/>
      </c>
      <c r="V19" s="31" t="str">
        <f t="shared" si="16"/>
        <v/>
      </c>
    </row>
    <row r="20" spans="1:22" ht="34.950000000000003" customHeight="1" x14ac:dyDescent="0.3">
      <c r="A20" s="80">
        <v>4</v>
      </c>
      <c r="B20" s="15" t="str">
        <f>LEFT(RIGHT($J$20,8),1)</f>
        <v>0</v>
      </c>
      <c r="C20" s="13" t="str">
        <f>LEFT(RIGHT($J$20,7),1)</f>
        <v>1</v>
      </c>
      <c r="D20" s="13" t="str">
        <f>LEFT(RIGHT($J$20,6),1)</f>
        <v>1</v>
      </c>
      <c r="E20" s="13" t="str">
        <f>LEFT(RIGHT($J$20,5),1)</f>
        <v>0</v>
      </c>
      <c r="F20" s="13" t="str">
        <f>LEFT(RIGHT($J$20,4),1)</f>
        <v>1</v>
      </c>
      <c r="G20" s="13" t="str">
        <f>LEFT(RIGHT($J$20,3),1)</f>
        <v>0</v>
      </c>
      <c r="H20" s="13" t="str">
        <f>LEFT(RIGHT($J$20,2),1)</f>
        <v>0</v>
      </c>
      <c r="I20" s="14" t="str">
        <f>LEFT(RIGHT($J$20,1),1)</f>
        <v>0</v>
      </c>
      <c r="J20" s="90" t="str">
        <f>LEFT(RIGHT($L$16,43),8)</f>
        <v>01101000</v>
      </c>
      <c r="K20" s="91" t="str">
        <f>LEFT(RIGHT($L$16,43),8)</f>
        <v>01101000</v>
      </c>
      <c r="L20" s="5"/>
      <c r="M20" s="5"/>
      <c r="N20" s="42">
        <v>4</v>
      </c>
      <c r="O20" s="39" t="str">
        <f t="shared" si="9"/>
        <v/>
      </c>
      <c r="P20" s="20" t="str">
        <f t="shared" si="10"/>
        <v>{1, 4},</v>
      </c>
      <c r="Q20" s="20" t="str">
        <f t="shared" si="11"/>
        <v>{2, 4},</v>
      </c>
      <c r="R20" s="20" t="str">
        <f t="shared" si="12"/>
        <v/>
      </c>
      <c r="S20" s="20" t="str">
        <f t="shared" si="13"/>
        <v>{4, 4},</v>
      </c>
      <c r="T20" s="20" t="str">
        <f t="shared" si="14"/>
        <v/>
      </c>
      <c r="U20" s="20" t="str">
        <f t="shared" si="15"/>
        <v/>
      </c>
      <c r="V20" s="31" t="str">
        <f t="shared" si="16"/>
        <v/>
      </c>
    </row>
    <row r="21" spans="1:22" ht="34.950000000000003" customHeight="1" x14ac:dyDescent="0.3">
      <c r="A21" s="80">
        <v>5</v>
      </c>
      <c r="B21" s="15" t="str">
        <f>LEFT(RIGHT($J$21,8),1)</f>
        <v>0</v>
      </c>
      <c r="C21" s="13" t="str">
        <f>LEFT(RIGHT($J$21,7),1)</f>
        <v>1</v>
      </c>
      <c r="D21" s="13" t="str">
        <f>LEFT(RIGHT($J$21,6),1)</f>
        <v>1</v>
      </c>
      <c r="E21" s="13" t="str">
        <f>LEFT(RIGHT($J$21,5),1)</f>
        <v>0</v>
      </c>
      <c r="F21" s="13" t="str">
        <f>LEFT(RIGHT($J$21,4),1)</f>
        <v>0</v>
      </c>
      <c r="G21" s="13" t="str">
        <f>LEFT(RIGHT($J$21,3),1)</f>
        <v>0</v>
      </c>
      <c r="H21" s="13" t="str">
        <f>LEFT(RIGHT($J$21,2),1)</f>
        <v>1</v>
      </c>
      <c r="I21" s="14" t="str">
        <f>LEFT(RIGHT($J$21,1),1)</f>
        <v>0</v>
      </c>
      <c r="J21" s="90" t="str">
        <f>LEFT(RIGHT($L$16,32),8)</f>
        <v>01100010</v>
      </c>
      <c r="K21" s="91" t="str">
        <f>LEFT(RIGHT($L$16,32),8)</f>
        <v>01100010</v>
      </c>
      <c r="L21" s="5"/>
      <c r="M21" s="5"/>
      <c r="N21" s="42">
        <v>5</v>
      </c>
      <c r="O21" s="39" t="str">
        <f t="shared" si="9"/>
        <v/>
      </c>
      <c r="P21" s="20" t="str">
        <f t="shared" si="10"/>
        <v>{1, 5},</v>
      </c>
      <c r="Q21" s="20" t="str">
        <f t="shared" si="11"/>
        <v>{2, 5},</v>
      </c>
      <c r="R21" s="20" t="str">
        <f t="shared" si="12"/>
        <v/>
      </c>
      <c r="S21" s="20" t="str">
        <f t="shared" si="13"/>
        <v/>
      </c>
      <c r="T21" s="20" t="str">
        <f t="shared" si="14"/>
        <v/>
      </c>
      <c r="U21" s="20" t="str">
        <f t="shared" si="15"/>
        <v>{6, 5},</v>
      </c>
      <c r="V21" s="31" t="str">
        <f t="shared" si="16"/>
        <v/>
      </c>
    </row>
    <row r="22" spans="1:22" ht="34.950000000000003" customHeight="1" x14ac:dyDescent="0.3">
      <c r="A22" s="80">
        <v>6</v>
      </c>
      <c r="B22" s="12" t="str">
        <f>LEFT(RIGHT($J$22,8),1)</f>
        <v>1</v>
      </c>
      <c r="C22" s="13" t="str">
        <f>LEFT(RIGHT($J$22,7),1)</f>
        <v>1</v>
      </c>
      <c r="D22" s="13" t="str">
        <f>LEFT(RIGHT($J$22,6),1)</f>
        <v>1</v>
      </c>
      <c r="E22" s="13" t="str">
        <f>LEFT(RIGHT($J$22,5),1)</f>
        <v>1</v>
      </c>
      <c r="F22" s="13" t="str">
        <f>LEFT(RIGHT($J$22,4),1)</f>
        <v>1</v>
      </c>
      <c r="G22" s="13" t="str">
        <f>LEFT(RIGHT($J$22,3),1)</f>
        <v>1</v>
      </c>
      <c r="H22" s="13" t="str">
        <f>LEFT(RIGHT($J$22,2),1)</f>
        <v>1</v>
      </c>
      <c r="I22" s="14" t="str">
        <f>LEFT(RIGHT($J$22,1),1)</f>
        <v>0</v>
      </c>
      <c r="J22" s="90" t="str">
        <f>LEFT(RIGHT($L$16,21),8)</f>
        <v>11111110</v>
      </c>
      <c r="K22" s="91" t="str">
        <f>LEFT(RIGHT($L$16,21),8)</f>
        <v>11111110</v>
      </c>
      <c r="L22" s="5"/>
      <c r="M22" s="5"/>
      <c r="N22" s="42">
        <v>6</v>
      </c>
      <c r="O22" s="39" t="str">
        <f t="shared" si="9"/>
        <v>{0, 6},</v>
      </c>
      <c r="P22" s="20" t="str">
        <f t="shared" si="10"/>
        <v>{1, 6},</v>
      </c>
      <c r="Q22" s="20" t="str">
        <f t="shared" si="11"/>
        <v>{2, 6},</v>
      </c>
      <c r="R22" s="20" t="str">
        <f t="shared" si="12"/>
        <v>{3, 6},</v>
      </c>
      <c r="S22" s="20" t="str">
        <f t="shared" si="13"/>
        <v>{4, 6},</v>
      </c>
      <c r="T22" s="20" t="str">
        <f t="shared" si="14"/>
        <v>{5, 6},</v>
      </c>
      <c r="U22" s="20" t="str">
        <f t="shared" si="15"/>
        <v>{6, 6},</v>
      </c>
      <c r="V22" s="31" t="str">
        <f t="shared" si="16"/>
        <v/>
      </c>
    </row>
    <row r="23" spans="1:22" ht="34.950000000000003" customHeight="1" thickBot="1" x14ac:dyDescent="0.35">
      <c r="A23" s="81">
        <v>7</v>
      </c>
      <c r="B23" s="16" t="str">
        <f>LEFT(RIGHT($J$23,8),1)</f>
        <v>0</v>
      </c>
      <c r="C23" s="17" t="str">
        <f>LEFT(RIGHT($J$23,7),1)</f>
        <v>0</v>
      </c>
      <c r="D23" s="17" t="str">
        <f>LEFT(RIGHT($J$23,6),1)</f>
        <v>0</v>
      </c>
      <c r="E23" s="17" t="str">
        <f>LEFT(RIGHT($J$23,5),1)</f>
        <v>0</v>
      </c>
      <c r="F23" s="17">
        <v>0</v>
      </c>
      <c r="G23" s="17">
        <v>0</v>
      </c>
      <c r="H23" s="17" t="str">
        <f>LEFT(RIGHT($J$23,2),1)</f>
        <v>0</v>
      </c>
      <c r="I23" s="18" t="str">
        <f>LEFT(RIGHT($J$23,1),1)</f>
        <v>0</v>
      </c>
      <c r="J23" s="92" t="str">
        <f>LEFT(RIGHT($L$16,10),8)</f>
        <v>00000000</v>
      </c>
      <c r="K23" s="93" t="str">
        <f>LEFT(RIGHT($L$16,10),8)</f>
        <v>00000000</v>
      </c>
      <c r="L23" s="6"/>
      <c r="M23" s="6"/>
      <c r="N23" s="43">
        <v>7</v>
      </c>
      <c r="O23" s="40" t="str">
        <f t="shared" si="9"/>
        <v/>
      </c>
      <c r="P23" s="32" t="str">
        <f t="shared" si="10"/>
        <v/>
      </c>
      <c r="Q23" s="32" t="str">
        <f t="shared" si="11"/>
        <v/>
      </c>
      <c r="R23" s="32" t="str">
        <f t="shared" si="12"/>
        <v/>
      </c>
      <c r="S23" s="32" t="str">
        <f t="shared" si="13"/>
        <v/>
      </c>
      <c r="T23" s="32" t="str">
        <f t="shared" si="14"/>
        <v/>
      </c>
      <c r="U23" s="32" t="str">
        <f t="shared" si="15"/>
        <v/>
      </c>
      <c r="V23" s="33" t="str">
        <f t="shared" si="16"/>
        <v/>
      </c>
    </row>
    <row r="24" spans="1:22" ht="14.4" thickTop="1" x14ac:dyDescent="0.3"/>
    <row r="29" spans="1:22" ht="19.95" customHeight="1" x14ac:dyDescent="0.3"/>
    <row r="30" spans="1:22" ht="19.95" customHeight="1" x14ac:dyDescent="0.3"/>
    <row r="31" spans="1:22" ht="19.95" customHeight="1" x14ac:dyDescent="0.3">
      <c r="C31" s="22"/>
    </row>
    <row r="32" spans="1:22" ht="19.95" customHeight="1" x14ac:dyDescent="0.25">
      <c r="C32" s="21"/>
    </row>
    <row r="33" spans="3:3" ht="19.95" customHeight="1" x14ac:dyDescent="0.25">
      <c r="C33" s="21"/>
    </row>
    <row r="34" spans="3:3" ht="19.95" customHeight="1" x14ac:dyDescent="0.25">
      <c r="C34" s="21"/>
    </row>
    <row r="35" spans="3:3" ht="19.95" customHeight="1" x14ac:dyDescent="0.25">
      <c r="C35" s="21"/>
    </row>
    <row r="36" spans="3:3" ht="19.95" customHeight="1" x14ac:dyDescent="0.25">
      <c r="C36" s="21"/>
    </row>
    <row r="37" spans="3:3" ht="19.95" customHeight="1" x14ac:dyDescent="0.25">
      <c r="C37" s="21"/>
    </row>
    <row r="38" spans="3:3" ht="19.95" customHeight="1" x14ac:dyDescent="0.25">
      <c r="C38" s="21"/>
    </row>
    <row r="39" spans="3:3" ht="19.95" customHeight="1" x14ac:dyDescent="0.25">
      <c r="C39" s="21"/>
    </row>
    <row r="40" spans="3:3" ht="19.95" customHeight="1" x14ac:dyDescent="0.25">
      <c r="C40" s="21"/>
    </row>
    <row r="41" spans="3:3" ht="19.95" customHeight="1" x14ac:dyDescent="0.3"/>
    <row r="42" spans="3:3" ht="19.95" customHeight="1" x14ac:dyDescent="0.3"/>
    <row r="43" spans="3:3" ht="19.95" customHeight="1" x14ac:dyDescent="0.3"/>
    <row r="44" spans="3:3" ht="19.95" customHeight="1" x14ac:dyDescent="0.3"/>
  </sheetData>
  <mergeCells count="2">
    <mergeCell ref="A1:V1"/>
    <mergeCell ref="A13:V13"/>
  </mergeCells>
  <conditionalFormatting sqref="B4:K11">
    <cfRule type="cellIs" dxfId="14" priority="9" operator="equal">
      <formula>1</formula>
    </cfRule>
  </conditionalFormatting>
  <conditionalFormatting sqref="B17:I23">
    <cfRule type="containsText" dxfId="13" priority="7" operator="containsText" text="1">
      <formula>NOT(ISERROR(SEARCH("1",B17)))</formula>
    </cfRule>
    <cfRule type="cellIs" dxfId="12" priority="8" operator="equal">
      <formula>1</formula>
    </cfRule>
  </conditionalFormatting>
  <conditionalFormatting sqref="B4:I11">
    <cfRule type="containsText" dxfId="11" priority="5" operator="containsText" text="1">
      <formula>NOT(ISERROR(SEARCH("1",B4)))</formula>
    </cfRule>
    <cfRule type="cellIs" dxfId="10" priority="6" operator="equal">
      <formula>1</formula>
    </cfRule>
  </conditionalFormatting>
  <conditionalFormatting sqref="C16:I16">
    <cfRule type="containsText" dxfId="9" priority="3" operator="containsText" text="1">
      <formula>NOT(ISERROR(SEARCH("1",C16)))</formula>
    </cfRule>
    <cfRule type="cellIs" dxfId="8" priority="4" operator="equal">
      <formula>1</formula>
    </cfRule>
  </conditionalFormatting>
  <conditionalFormatting sqref="B16">
    <cfRule type="containsText" dxfId="7" priority="1" operator="containsText" text="1">
      <formula>NOT(ISERROR(SEARCH("1",B16)))</formula>
    </cfRule>
    <cfRule type="cellIs" dxfId="6" priority="2" operator="equal">
      <formula>1</formula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topLeftCell="A10" zoomScale="82" zoomScaleNormal="82" workbookViewId="0">
      <selection activeCell="C25" sqref="C25"/>
    </sheetView>
  </sheetViews>
  <sheetFormatPr defaultRowHeight="13.8" x14ac:dyDescent="0.3"/>
  <cols>
    <col min="1" max="1" width="10" style="2" customWidth="1"/>
    <col min="2" max="2" width="11.33203125" style="2" customWidth="1"/>
    <col min="3" max="3" width="105.5546875" style="2" bestFit="1" customWidth="1"/>
    <col min="4" max="4" width="92.77734375" style="1" bestFit="1" customWidth="1"/>
    <col min="5" max="16384" width="8.88671875" style="1"/>
  </cols>
  <sheetData>
    <row r="1" spans="1:4" ht="27" customHeight="1" x14ac:dyDescent="0.3">
      <c r="A1" s="7" t="s">
        <v>188</v>
      </c>
      <c r="B1" s="7"/>
      <c r="C1" s="7"/>
      <c r="D1" s="7"/>
    </row>
    <row r="2" spans="1:4" x14ac:dyDescent="0.3">
      <c r="C2" s="1"/>
    </row>
    <row r="3" spans="1:4" ht="38.4" customHeight="1" x14ac:dyDescent="0.3">
      <c r="A3" s="2" t="s">
        <v>27</v>
      </c>
      <c r="B3" s="49" t="s">
        <v>87</v>
      </c>
      <c r="C3" s="1" t="s">
        <v>187</v>
      </c>
      <c r="D3" s="2" t="s">
        <v>186</v>
      </c>
    </row>
    <row r="4" spans="1:4" x14ac:dyDescent="0.3">
      <c r="A4" s="2" t="s">
        <v>30</v>
      </c>
      <c r="B4" s="2">
        <v>32</v>
      </c>
      <c r="C4" s="1" t="str">
        <f>DIY_IMAGE[[#This Row],[CODE_8x8]]&amp;", // "&amp;DIY_IMAGE[[#This Row],[CHAR]]</f>
        <v>{ B00000000, B00000000, B00000000, B00000000, B00000000, B00000000, B00000000, B00000000 }, // Space</v>
      </c>
      <c r="D4" s="11" t="s">
        <v>91</v>
      </c>
    </row>
    <row r="5" spans="1:4" x14ac:dyDescent="0.3">
      <c r="A5" s="2" t="s">
        <v>31</v>
      </c>
      <c r="B5" s="2">
        <v>33</v>
      </c>
      <c r="C5" s="1" t="str">
        <f>DIY_IMAGE[[#This Row],[CODE_8x8]]&amp;", // "&amp;DIY_IMAGE[[#This Row],[CHAR]]</f>
        <v>{ B00110000, B01111000, B01111000, B00110000, B00110000, B00000000, B00110000, B00000000 }, // !</v>
      </c>
      <c r="D5" s="11" t="s">
        <v>90</v>
      </c>
    </row>
    <row r="6" spans="1:4" x14ac:dyDescent="0.3">
      <c r="A6" s="2" t="s">
        <v>86</v>
      </c>
      <c r="B6" s="2">
        <v>34</v>
      </c>
      <c r="C6" s="1" t="str">
        <f>DIY_IMAGE[[#This Row],[CODE_8x8]]&amp;", // "&amp;DIY_IMAGE[[#This Row],[CHAR]]</f>
        <v>{ B01101100, B01101100, B01101100, B00000000, B00000000, B00000000, B00000000, B00000000 }, // "</v>
      </c>
      <c r="D6" s="11" t="s">
        <v>92</v>
      </c>
    </row>
    <row r="7" spans="1:4" x14ac:dyDescent="0.3">
      <c r="A7" s="2" t="s">
        <v>32</v>
      </c>
      <c r="B7" s="2">
        <v>35</v>
      </c>
      <c r="C7" s="1" t="str">
        <f>DIY_IMAGE[[#This Row],[CODE_8x8]]&amp;", // "&amp;DIY_IMAGE[[#This Row],[CHAR]]</f>
        <v>{ B01101100, B01101100, B11111110, B01101100, B11111110, B01101100, B01101100, B00000000 }, // #</v>
      </c>
      <c r="D7" s="11" t="s">
        <v>93</v>
      </c>
    </row>
    <row r="8" spans="1:4" x14ac:dyDescent="0.3">
      <c r="A8" s="2" t="s">
        <v>33</v>
      </c>
      <c r="B8" s="2">
        <v>36</v>
      </c>
      <c r="C8" s="1" t="str">
        <f>DIY_IMAGE[[#This Row],[CODE_8x8]]&amp;", // "&amp;DIY_IMAGE[[#This Row],[CHAR]]</f>
        <v>{ B00110000, B01111100, B11000000, B01111000, B00001100, B11111000, B00110000, B00000000 }, // $</v>
      </c>
      <c r="D8" s="11" t="s">
        <v>94</v>
      </c>
    </row>
    <row r="9" spans="1:4" x14ac:dyDescent="0.3">
      <c r="A9" s="2" t="s">
        <v>34</v>
      </c>
      <c r="B9" s="2">
        <v>37</v>
      </c>
      <c r="C9" s="1" t="str">
        <f>DIY_IMAGE[[#This Row],[CODE_8x8]]&amp;", // "&amp;DIY_IMAGE[[#This Row],[CHAR]]</f>
        <v>{ B00000000, B11000110, B11001100, B00011000, B00110000, B01100110, B11000110, B00000000 }, // %</v>
      </c>
      <c r="D9" s="11" t="s">
        <v>95</v>
      </c>
    </row>
    <row r="10" spans="1:4" x14ac:dyDescent="0.3">
      <c r="A10" s="2" t="s">
        <v>35</v>
      </c>
      <c r="B10" s="2">
        <v>38</v>
      </c>
      <c r="C10" s="1" t="str">
        <f>DIY_IMAGE[[#This Row],[CODE_8x8]]&amp;", // "&amp;DIY_IMAGE[[#This Row],[CHAR]]</f>
        <v>{ B00111000, B01101100, B00111000, B01110110, B11011100, B11001100, B01110110, B00000000 }, // &amp;</v>
      </c>
      <c r="D10" s="11" t="s">
        <v>96</v>
      </c>
    </row>
    <row r="11" spans="1:4" x14ac:dyDescent="0.3">
      <c r="A11" s="2" t="s">
        <v>36</v>
      </c>
      <c r="B11" s="2">
        <v>39</v>
      </c>
      <c r="C11" s="1" t="str">
        <f>DIY_IMAGE[[#This Row],[CODE_8x8]]&amp;", // "&amp;DIY_IMAGE[[#This Row],[CHAR]]</f>
        <v>{ B01100000, B01100000, B11000000, B00000000, B00000000, B00000000, B00000000, B00000000 }, // '</v>
      </c>
      <c r="D11" s="11" t="s">
        <v>97</v>
      </c>
    </row>
    <row r="12" spans="1:4" x14ac:dyDescent="0.3">
      <c r="A12" s="2" t="s">
        <v>37</v>
      </c>
      <c r="B12" s="2">
        <v>40</v>
      </c>
      <c r="C12" s="1" t="str">
        <f>DIY_IMAGE[[#This Row],[CODE_8x8]]&amp;", // "&amp;DIY_IMAGE[[#This Row],[CHAR]]</f>
        <v>{ B00011000, B00110000, B01100000, B01100000, B01100000, B00110000, B00011000, B00000000 }, // (</v>
      </c>
      <c r="D12" s="11" t="s">
        <v>98</v>
      </c>
    </row>
    <row r="13" spans="1:4" x14ac:dyDescent="0.3">
      <c r="A13" s="2" t="s">
        <v>38</v>
      </c>
      <c r="B13" s="2">
        <v>41</v>
      </c>
      <c r="C13" s="1" t="str">
        <f>DIY_IMAGE[[#This Row],[CODE_8x8]]&amp;", // "&amp;DIY_IMAGE[[#This Row],[CHAR]]</f>
        <v>{ B01100000, B00110000, B00011000, B00011000, B00011000, B00110000, B01100000, B00000000 }, // )</v>
      </c>
      <c r="D13" s="11" t="s">
        <v>99</v>
      </c>
    </row>
    <row r="14" spans="1:4" x14ac:dyDescent="0.3">
      <c r="A14" s="2" t="s">
        <v>39</v>
      </c>
      <c r="B14" s="2">
        <v>42</v>
      </c>
      <c r="C14" s="1" t="str">
        <f>DIY_IMAGE[[#This Row],[CODE_8x8]]&amp;", // "&amp;DIY_IMAGE[[#This Row],[CHAR]]</f>
        <v>{ B00000000, B01100110, B00111100, B11111111, B00111100, B01100110, B00000000, B00000000 }, // *</v>
      </c>
      <c r="D14" s="11" t="s">
        <v>100</v>
      </c>
    </row>
    <row r="15" spans="1:4" x14ac:dyDescent="0.3">
      <c r="A15" s="2" t="s">
        <v>40</v>
      </c>
      <c r="B15" s="2">
        <v>43</v>
      </c>
      <c r="C15" s="1" t="str">
        <f>DIY_IMAGE[[#This Row],[CODE_8x8]]&amp;", // "&amp;DIY_IMAGE[[#This Row],[CHAR]]</f>
        <v>{ B00000000, B00110000, B00110000, B11111100, B00110000, B00110000, B00000000, B00000000 }, // +</v>
      </c>
      <c r="D15" s="11" t="s">
        <v>101</v>
      </c>
    </row>
    <row r="16" spans="1:4" x14ac:dyDescent="0.3">
      <c r="A16" s="2" t="s">
        <v>29</v>
      </c>
      <c r="B16" s="2">
        <v>44</v>
      </c>
      <c r="C16" s="1" t="str">
        <f>DIY_IMAGE[[#This Row],[CODE_8x8]]&amp;", // "&amp;DIY_IMAGE[[#This Row],[CHAR]]</f>
        <v>{ B00000000, B00000000, B00000000, B00000000, B00000000, B01110000, B00110000, B01100000 }, // ,</v>
      </c>
      <c r="D16" s="11" t="s">
        <v>102</v>
      </c>
    </row>
    <row r="17" spans="1:4" x14ac:dyDescent="0.3">
      <c r="A17" s="2" t="s">
        <v>41</v>
      </c>
      <c r="B17" s="2">
        <v>45</v>
      </c>
      <c r="C17" s="1" t="str">
        <f>DIY_IMAGE[[#This Row],[CODE_8x8]]&amp;", // "&amp;DIY_IMAGE[[#This Row],[CHAR]]</f>
        <v>{ B00000000, B00000000, B00000000, B11111100, B00000000, B00000000, B00000000, B00000000 }, // -</v>
      </c>
      <c r="D17" s="11" t="s">
        <v>103</v>
      </c>
    </row>
    <row r="18" spans="1:4" x14ac:dyDescent="0.3">
      <c r="A18" s="2" t="s">
        <v>42</v>
      </c>
      <c r="B18" s="2">
        <v>46</v>
      </c>
      <c r="C18" s="1" t="str">
        <f>DIY_IMAGE[[#This Row],[CODE_8x8]]&amp;", // "&amp;DIY_IMAGE[[#This Row],[CHAR]]</f>
        <v>{ B00000000, B00000000, B00000000, B00000000, B00000000, B00110000, B00110000, B00000000 }, // .</v>
      </c>
      <c r="D18" s="11" t="s">
        <v>104</v>
      </c>
    </row>
    <row r="19" spans="1:4" x14ac:dyDescent="0.3">
      <c r="A19" s="2" t="s">
        <v>43</v>
      </c>
      <c r="B19" s="2">
        <v>47</v>
      </c>
      <c r="C19" s="1" t="str">
        <f>DIY_IMAGE[[#This Row],[CODE_8x8]]&amp;", // "&amp;DIY_IMAGE[[#This Row],[CHAR]]</f>
        <v>{ B00000110, B00001100, B00011000, B00110000, B01100000, B11000000, B10000000, B00000000 }, // /</v>
      </c>
      <c r="D19" s="11" t="s">
        <v>105</v>
      </c>
    </row>
    <row r="20" spans="1:4" x14ac:dyDescent="0.3">
      <c r="A20" s="2">
        <v>0</v>
      </c>
      <c r="B20" s="2">
        <v>48</v>
      </c>
      <c r="C20" s="1" t="str">
        <f>DIY_IMAGE[[#This Row],[CODE_8x8]]&amp;", // "&amp;DIY_IMAGE[[#This Row],[CHAR]]</f>
        <v>{ B01111000, B11001100, B11011100, B11111100, B11101100, B11001100, B01111000, B00000000 }, // 0</v>
      </c>
      <c r="D20" s="11" t="s">
        <v>106</v>
      </c>
    </row>
    <row r="21" spans="1:4" x14ac:dyDescent="0.3">
      <c r="A21" s="2">
        <v>1</v>
      </c>
      <c r="B21" s="2">
        <v>49</v>
      </c>
      <c r="C21" s="1" t="str">
        <f>DIY_IMAGE[[#This Row],[CODE_8x8]]&amp;", // "&amp;DIY_IMAGE[[#This Row],[CHAR]]</f>
        <v>{ B00110000, B11110000, B00110000, B00110000, B00110000, B00110000, B11111100, B00000000 }, // 1</v>
      </c>
      <c r="D21" s="11" t="s">
        <v>107</v>
      </c>
    </row>
    <row r="22" spans="1:4" x14ac:dyDescent="0.3">
      <c r="A22" s="2">
        <v>2</v>
      </c>
      <c r="B22" s="2">
        <v>50</v>
      </c>
      <c r="C22" s="1" t="str">
        <f>DIY_IMAGE[[#This Row],[CODE_8x8]]&amp;", // "&amp;DIY_IMAGE[[#This Row],[CHAR]]</f>
        <v>{ B01111000, B11001100, B00001100, B00111000, B01100000, B11001100, B11111100, B00000000 }, // 2</v>
      </c>
      <c r="D22" s="11" t="s">
        <v>108</v>
      </c>
    </row>
    <row r="23" spans="1:4" x14ac:dyDescent="0.3">
      <c r="A23" s="2">
        <v>3</v>
      </c>
      <c r="B23" s="2">
        <v>51</v>
      </c>
      <c r="C23" s="1" t="str">
        <f>DIY_IMAGE[[#This Row],[CODE_8x8]]&amp;", // "&amp;DIY_IMAGE[[#This Row],[CHAR]]</f>
        <v>{ B01111000, B11001100, B00001100, B00111000, B00001100, B11001100, B01111000, B00000000 }, // 3</v>
      </c>
      <c r="D23" s="11" t="s">
        <v>109</v>
      </c>
    </row>
    <row r="24" spans="1:4" x14ac:dyDescent="0.3">
      <c r="A24" s="2">
        <v>4</v>
      </c>
      <c r="B24" s="2">
        <v>52</v>
      </c>
      <c r="C24" s="1" t="str">
        <f>DIY_IMAGE[[#This Row],[CODE_8x8]]&amp;", // "&amp;DIY_IMAGE[[#This Row],[CHAR]]</f>
        <v>{ B00011100, B00111100, B01101100, B11001100, B11111110, B00001100, B00001100, B00000000 }, // 4</v>
      </c>
      <c r="D24" s="11" t="s">
        <v>110</v>
      </c>
    </row>
    <row r="25" spans="1:4" x14ac:dyDescent="0.3">
      <c r="A25" s="2">
        <v>5</v>
      </c>
      <c r="B25" s="2">
        <v>53</v>
      </c>
      <c r="C25" s="1" t="str">
        <f>DIY_IMAGE[[#This Row],[CODE_8x8]]&amp;", // "&amp;DIY_IMAGE[[#This Row],[CHAR]]</f>
        <v>{ B11111100, B11000000, B11111000, B00001100, B00001100, B11001100, B01111000, B00000000 }, // 5</v>
      </c>
      <c r="D25" s="11" t="s">
        <v>111</v>
      </c>
    </row>
    <row r="26" spans="1:4" x14ac:dyDescent="0.3">
      <c r="A26" s="2">
        <v>6</v>
      </c>
      <c r="B26" s="2">
        <v>54</v>
      </c>
      <c r="C26" s="1" t="str">
        <f>DIY_IMAGE[[#This Row],[CODE_8x8]]&amp;", // "&amp;DIY_IMAGE[[#This Row],[CHAR]]</f>
        <v>{ B00111000, B01100000, B11000000, B11111000, B11001100, B11001100, B01111000, B00000000 }, // 6</v>
      </c>
      <c r="D26" s="11" t="s">
        <v>112</v>
      </c>
    </row>
    <row r="27" spans="1:4" x14ac:dyDescent="0.3">
      <c r="A27" s="2">
        <v>7</v>
      </c>
      <c r="B27" s="2">
        <v>55</v>
      </c>
      <c r="C27" s="1" t="str">
        <f>DIY_IMAGE[[#This Row],[CODE_8x8]]&amp;", // "&amp;DIY_IMAGE[[#This Row],[CHAR]]</f>
        <v>{ B11111100, B11001100, B00001100, B00011000, B00110000, B01100000, B01100000, B00000000 }, // 7</v>
      </c>
      <c r="D27" s="11" t="s">
        <v>113</v>
      </c>
    </row>
    <row r="28" spans="1:4" x14ac:dyDescent="0.3">
      <c r="A28" s="2">
        <v>8</v>
      </c>
      <c r="B28" s="2">
        <v>56</v>
      </c>
      <c r="C28" s="1" t="str">
        <f>DIY_IMAGE[[#This Row],[CODE_8x8]]&amp;", // "&amp;DIY_IMAGE[[#This Row],[CHAR]]</f>
        <v>{ B01111000, B11001100, B11001100, B01111000, B11001100, B11001100, B01111000, B00000000 }, // 8</v>
      </c>
      <c r="D28" s="11" t="s">
        <v>114</v>
      </c>
    </row>
    <row r="29" spans="1:4" x14ac:dyDescent="0.3">
      <c r="A29" s="2">
        <v>9</v>
      </c>
      <c r="B29" s="2">
        <v>57</v>
      </c>
      <c r="C29" s="1" t="str">
        <f>DIY_IMAGE[[#This Row],[CODE_8x8]]&amp;", // "&amp;DIY_IMAGE[[#This Row],[CHAR]]</f>
        <v>{ B01111000, B11001100, B11001100, B01111100, B00001100, B00011000, B01110000, B00000000 }, // 9</v>
      </c>
      <c r="D29" s="11" t="s">
        <v>115</v>
      </c>
    </row>
    <row r="30" spans="1:4" x14ac:dyDescent="0.3">
      <c r="A30" s="2" t="s">
        <v>44</v>
      </c>
      <c r="B30" s="2">
        <v>58</v>
      </c>
      <c r="C30" s="1" t="str">
        <f>DIY_IMAGE[[#This Row],[CODE_8x8]]&amp;", // "&amp;DIY_IMAGE[[#This Row],[CHAR]]</f>
        <v>{ B00000000, B00000000, B00110000, B00110000, B00000000, B00110000, B00110000, B00000000 }, // :</v>
      </c>
      <c r="D30" s="11" t="s">
        <v>116</v>
      </c>
    </row>
    <row r="31" spans="1:4" x14ac:dyDescent="0.3">
      <c r="A31" s="2" t="s">
        <v>45</v>
      </c>
      <c r="B31" s="2">
        <v>59</v>
      </c>
      <c r="C31" s="1" t="str">
        <f>DIY_IMAGE[[#This Row],[CODE_8x8]]&amp;", // "&amp;DIY_IMAGE[[#This Row],[CHAR]]</f>
        <v>{ B00000000, B00000000, B00110000, B00110000, B00000000, B01110000, B00110000, B01100000 }, // ;</v>
      </c>
      <c r="D31" s="11" t="s">
        <v>117</v>
      </c>
    </row>
    <row r="32" spans="1:4" x14ac:dyDescent="0.3">
      <c r="A32" s="2" t="s">
        <v>46</v>
      </c>
      <c r="B32" s="2">
        <v>60</v>
      </c>
      <c r="C32" s="1" t="str">
        <f>DIY_IMAGE[[#This Row],[CODE_8x8]]&amp;", // "&amp;DIY_IMAGE[[#This Row],[CHAR]]</f>
        <v>{ B00011000, B00110000, B01100000, B11000000, B01100000, B00110000, B00011000, B00000000 }, // &lt;</v>
      </c>
      <c r="D32" s="11" t="s">
        <v>118</v>
      </c>
    </row>
    <row r="33" spans="1:4" x14ac:dyDescent="0.3">
      <c r="A33" s="2" t="s">
        <v>47</v>
      </c>
      <c r="B33" s="2">
        <v>61</v>
      </c>
      <c r="C33" s="1" t="str">
        <f>DIY_IMAGE[[#This Row],[CODE_8x8]]&amp;", // "&amp;DIY_IMAGE[[#This Row],[CHAR]]</f>
        <v>{ B00000000, B00000000, B11111100, B00000000, B11111100, B00000000, B00000000, B00000000 }, // =</v>
      </c>
      <c r="D33" s="11" t="s">
        <v>119</v>
      </c>
    </row>
    <row r="34" spans="1:4" x14ac:dyDescent="0.3">
      <c r="A34" s="2" t="s">
        <v>48</v>
      </c>
      <c r="B34" s="2">
        <v>62</v>
      </c>
      <c r="C34" s="1" t="str">
        <f>DIY_IMAGE[[#This Row],[CODE_8x8]]&amp;", // "&amp;DIY_IMAGE[[#This Row],[CHAR]]</f>
        <v>{ B01100000, B00110000, B00011000, B00001100, B00011000, B00110000, B01100000, B00000000 }, // &gt;</v>
      </c>
      <c r="D34" s="11" t="s">
        <v>120</v>
      </c>
    </row>
    <row r="35" spans="1:4" x14ac:dyDescent="0.3">
      <c r="A35" s="2" t="s">
        <v>49</v>
      </c>
      <c r="B35" s="2">
        <v>63</v>
      </c>
      <c r="C35" s="1" t="str">
        <f>DIY_IMAGE[[#This Row],[CODE_8x8]]&amp;", // "&amp;DIY_IMAGE[[#This Row],[CHAR]]</f>
        <v>{ B01111000, B11001100, B00001100, B00011000, B00110000, B00000000, B00110000, B00000000 }, // ?</v>
      </c>
      <c r="D35" s="11" t="s">
        <v>121</v>
      </c>
    </row>
    <row r="36" spans="1:4" x14ac:dyDescent="0.3">
      <c r="A36" s="2" t="s">
        <v>50</v>
      </c>
      <c r="B36" s="2">
        <v>64</v>
      </c>
      <c r="C36" s="1" t="str">
        <f>DIY_IMAGE[[#This Row],[CODE_8x8]]&amp;", // "&amp;DIY_IMAGE[[#This Row],[CHAR]]</f>
        <v>{ B01111100, B11000110, B11011110, B11011110, B11011110, B11000000, B01111000, B00000000 }, // @</v>
      </c>
      <c r="D36" s="11" t="s">
        <v>122</v>
      </c>
    </row>
    <row r="37" spans="1:4" x14ac:dyDescent="0.3">
      <c r="A37" s="2" t="s">
        <v>1</v>
      </c>
      <c r="B37" s="2">
        <v>65</v>
      </c>
      <c r="C37" s="1" t="str">
        <f>DIY_IMAGE[[#This Row],[CODE_8x8]]&amp;", // "&amp;DIY_IMAGE[[#This Row],[CHAR]]</f>
        <v>{ B00110000, B01111000, B11001100, B11001100, B11111100, B11001100, B11001100, B00000000 }, // A</v>
      </c>
      <c r="D37" s="11" t="s">
        <v>123</v>
      </c>
    </row>
    <row r="38" spans="1:4" x14ac:dyDescent="0.3">
      <c r="A38" s="2" t="s">
        <v>2</v>
      </c>
      <c r="B38" s="2">
        <v>66</v>
      </c>
      <c r="C38" s="1" t="str">
        <f>DIY_IMAGE[[#This Row],[CODE_8x8]]&amp;", // "&amp;DIY_IMAGE[[#This Row],[CHAR]]</f>
        <v>{ B11111100, B01100110, B01100110, B01111100, B01100110, B01100110, B11111100, B00000000 }, // B</v>
      </c>
      <c r="D38" s="11" t="s">
        <v>124</v>
      </c>
    </row>
    <row r="39" spans="1:4" x14ac:dyDescent="0.3">
      <c r="A39" s="2" t="s">
        <v>3</v>
      </c>
      <c r="B39" s="2">
        <v>67</v>
      </c>
      <c r="C39" s="1" t="str">
        <f>DIY_IMAGE[[#This Row],[CODE_8x8]]&amp;", // "&amp;DIY_IMAGE[[#This Row],[CHAR]]</f>
        <v>{ B00111100, B01100110, B11000000, B11000000, B11000000, B01100110, B00111100, B00000000 }, // C</v>
      </c>
      <c r="D39" s="11" t="s">
        <v>125</v>
      </c>
    </row>
    <row r="40" spans="1:4" x14ac:dyDescent="0.3">
      <c r="A40" s="2" t="s">
        <v>4</v>
      </c>
      <c r="B40" s="2">
        <v>68</v>
      </c>
      <c r="C40" s="1" t="str">
        <f>DIY_IMAGE[[#This Row],[CODE_8x8]]&amp;", // "&amp;DIY_IMAGE[[#This Row],[CHAR]]</f>
        <v>{ B11111100, B01101100, B01100110, B01100110, B01100110, B01101100, B11111100, B00000000 }, // D</v>
      </c>
      <c r="D40" s="11" t="s">
        <v>126</v>
      </c>
    </row>
    <row r="41" spans="1:4" x14ac:dyDescent="0.3">
      <c r="A41" s="2" t="s">
        <v>5</v>
      </c>
      <c r="B41" s="2">
        <v>69</v>
      </c>
      <c r="C41" s="1" t="str">
        <f>DIY_IMAGE[[#This Row],[CODE_8x8]]&amp;", // "&amp;DIY_IMAGE[[#This Row],[CHAR]]</f>
        <v>{ B11111110, B01100010, B01101000, B01111000, B01101000, B01100010, B11111110, B00000000 }, // E</v>
      </c>
      <c r="D41" s="11" t="s">
        <v>127</v>
      </c>
    </row>
    <row r="42" spans="1:4" x14ac:dyDescent="0.3">
      <c r="A42" s="2" t="s">
        <v>6</v>
      </c>
      <c r="B42" s="2">
        <v>70</v>
      </c>
      <c r="C42" s="1" t="str">
        <f>DIY_IMAGE[[#This Row],[CODE_8x8]]&amp;", // "&amp;DIY_IMAGE[[#This Row],[CHAR]]</f>
        <v>{ B11111110, B01100010, B01101000, B01111000, B01101000, B01100000, B11110000, B00000000 }, // F</v>
      </c>
      <c r="D42" s="11" t="s">
        <v>128</v>
      </c>
    </row>
    <row r="43" spans="1:4" x14ac:dyDescent="0.3">
      <c r="A43" s="2" t="s">
        <v>7</v>
      </c>
      <c r="B43" s="2">
        <v>71</v>
      </c>
      <c r="C43" s="1" t="str">
        <f>DIY_IMAGE[[#This Row],[CODE_8x8]]&amp;", // "&amp;DIY_IMAGE[[#This Row],[CHAR]]</f>
        <v>{ B00111100, B01100110, B11000000, B11000000, B11001110, B01100110, B00111110, B00000000 }, // G</v>
      </c>
      <c r="D43" s="11" t="s">
        <v>129</v>
      </c>
    </row>
    <row r="44" spans="1:4" x14ac:dyDescent="0.3">
      <c r="A44" s="2" t="s">
        <v>8</v>
      </c>
      <c r="B44" s="2">
        <v>72</v>
      </c>
      <c r="C44" s="1" t="str">
        <f>DIY_IMAGE[[#This Row],[CODE_8x8]]&amp;", // "&amp;DIY_IMAGE[[#This Row],[CHAR]]</f>
        <v>{ B11001100, B11001100, B11001100, B11111100, B11001100, B11001100, B11001100, B00000000 }, // H</v>
      </c>
      <c r="D44" s="11" t="s">
        <v>130</v>
      </c>
    </row>
    <row r="45" spans="1:4" x14ac:dyDescent="0.3">
      <c r="A45" s="2" t="s">
        <v>9</v>
      </c>
      <c r="B45" s="2">
        <v>73</v>
      </c>
      <c r="C45" s="1" t="str">
        <f>DIY_IMAGE[[#This Row],[CODE_8x8]]&amp;", // "&amp;DIY_IMAGE[[#This Row],[CHAR]]</f>
        <v>{ B01111000, B00110000, B00110000, B00110000, B00110000, B00110000, B01111000, B00000000 }, // I</v>
      </c>
      <c r="D45" s="11" t="s">
        <v>131</v>
      </c>
    </row>
    <row r="46" spans="1:4" x14ac:dyDescent="0.3">
      <c r="A46" s="2" t="s">
        <v>10</v>
      </c>
      <c r="B46" s="2">
        <v>74</v>
      </c>
      <c r="C46" s="1" t="str">
        <f>DIY_IMAGE[[#This Row],[CODE_8x8]]&amp;", // "&amp;DIY_IMAGE[[#This Row],[CHAR]]</f>
        <v>{ B00011110, B00001100, B00001100, B00001100, B11001100, B11001100, B01111000, B00000000 }, // J</v>
      </c>
      <c r="D46" s="11" t="s">
        <v>132</v>
      </c>
    </row>
    <row r="47" spans="1:4" x14ac:dyDescent="0.3">
      <c r="A47" s="2" t="s">
        <v>11</v>
      </c>
      <c r="B47" s="2">
        <v>75</v>
      </c>
      <c r="C47" s="1" t="str">
        <f>DIY_IMAGE[[#This Row],[CODE_8x8]]&amp;", // "&amp;DIY_IMAGE[[#This Row],[CHAR]]</f>
        <v>{ B11100110, B01100110, B01101100, B01111000, B01101100, B01100110, B11100110, B00000000 }, // K</v>
      </c>
      <c r="D47" s="11" t="s">
        <v>133</v>
      </c>
    </row>
    <row r="48" spans="1:4" x14ac:dyDescent="0.3">
      <c r="A48" s="2" t="s">
        <v>12</v>
      </c>
      <c r="B48" s="2">
        <v>76</v>
      </c>
      <c r="C48" s="1" t="str">
        <f>DIY_IMAGE[[#This Row],[CODE_8x8]]&amp;", // "&amp;DIY_IMAGE[[#This Row],[CHAR]]</f>
        <v>{ B11110000, B01100000, B01100000, B01100000, B01100010, B01100110, B11111110, B00000000 }, // L</v>
      </c>
      <c r="D48" s="11" t="s">
        <v>136</v>
      </c>
    </row>
    <row r="49" spans="1:4" x14ac:dyDescent="0.3">
      <c r="A49" s="2" t="s">
        <v>13</v>
      </c>
      <c r="B49" s="2">
        <v>77</v>
      </c>
      <c r="C49" s="1" t="str">
        <f>DIY_IMAGE[[#This Row],[CODE_8x8]]&amp;", // "&amp;DIY_IMAGE[[#This Row],[CHAR]]</f>
        <v>{ B11000110, B11101110, B11111110, B11010110, B11000110, B11000110, B11000110, B00000000 }, // M</v>
      </c>
      <c r="D49" s="11" t="s">
        <v>134</v>
      </c>
    </row>
    <row r="50" spans="1:4" x14ac:dyDescent="0.3">
      <c r="A50" s="2" t="s">
        <v>14</v>
      </c>
      <c r="B50" s="2">
        <v>78</v>
      </c>
      <c r="C50" s="1" t="str">
        <f>DIY_IMAGE[[#This Row],[CODE_8x8]]&amp;", // "&amp;DIY_IMAGE[[#This Row],[CHAR]]</f>
        <v>{ B11000110, B11100110, B11110110, B11011110, B11001110, B11000110, B11000110, B00000000 }, // N</v>
      </c>
      <c r="D50" s="11" t="s">
        <v>135</v>
      </c>
    </row>
    <row r="51" spans="1:4" x14ac:dyDescent="0.3">
      <c r="A51" s="2" t="s">
        <v>15</v>
      </c>
      <c r="B51" s="2">
        <v>79</v>
      </c>
      <c r="C51" s="1" t="str">
        <f>DIY_IMAGE[[#This Row],[CODE_8x8]]&amp;", // "&amp;DIY_IMAGE[[#This Row],[CHAR]]</f>
        <v>{ B00111000, B01101100, B11000110, B11000110, B11000110, B01101100, B00111000, B00000000 }, // O</v>
      </c>
      <c r="D51" s="11" t="s">
        <v>137</v>
      </c>
    </row>
    <row r="52" spans="1:4" x14ac:dyDescent="0.3">
      <c r="A52" s="2" t="s">
        <v>16</v>
      </c>
      <c r="B52" s="2">
        <v>80</v>
      </c>
      <c r="C52" s="1" t="str">
        <f>DIY_IMAGE[[#This Row],[CODE_8x8]]&amp;", // "&amp;DIY_IMAGE[[#This Row],[CHAR]]</f>
        <v>{ B11111100, B01100110, B01100110, B01111100, B01100000, B01100000, B11110000, B00000000 }, // P</v>
      </c>
      <c r="D52" s="11" t="s">
        <v>138</v>
      </c>
    </row>
    <row r="53" spans="1:4" x14ac:dyDescent="0.3">
      <c r="A53" s="2" t="s">
        <v>17</v>
      </c>
      <c r="B53" s="2">
        <v>81</v>
      </c>
      <c r="C53" s="1" t="str">
        <f>DIY_IMAGE[[#This Row],[CODE_8x8]]&amp;", // "&amp;DIY_IMAGE[[#This Row],[CHAR]]</f>
        <v>{ B01111000, B11001100, B11001100, B11001100, B11011100, B01111000, B00011100, B00000000 }, // Q</v>
      </c>
      <c r="D53" s="11" t="s">
        <v>139</v>
      </c>
    </row>
    <row r="54" spans="1:4" x14ac:dyDescent="0.3">
      <c r="A54" s="2" t="s">
        <v>18</v>
      </c>
      <c r="B54" s="2">
        <v>82</v>
      </c>
      <c r="C54" s="1" t="str">
        <f>DIY_IMAGE[[#This Row],[CODE_8x8]]&amp;", // "&amp;DIY_IMAGE[[#This Row],[CHAR]]</f>
        <v>{ B11111100, B01100110, B01100110, B01111100, B01111000, B01101100, B11100110, B00000000 }, // R</v>
      </c>
      <c r="D54" s="11" t="s">
        <v>140</v>
      </c>
    </row>
    <row r="55" spans="1:4" x14ac:dyDescent="0.3">
      <c r="A55" s="2" t="s">
        <v>19</v>
      </c>
      <c r="B55" s="2">
        <v>83</v>
      </c>
      <c r="C55" s="1" t="str">
        <f>DIY_IMAGE[[#This Row],[CODE_8x8]]&amp;", // "&amp;DIY_IMAGE[[#This Row],[CHAR]]</f>
        <v>{ B01111000, B11001100, B11100000, B00111000, B00011100, B11001100, B01111000, B00000000 }, // S</v>
      </c>
      <c r="D55" s="11" t="s">
        <v>141</v>
      </c>
    </row>
    <row r="56" spans="1:4" x14ac:dyDescent="0.3">
      <c r="A56" s="2" t="s">
        <v>20</v>
      </c>
      <c r="B56" s="2">
        <v>84</v>
      </c>
      <c r="C56" s="1" t="str">
        <f>DIY_IMAGE[[#This Row],[CODE_8x8]]&amp;", // "&amp;DIY_IMAGE[[#This Row],[CHAR]]</f>
        <v>{ B11111100, B10110100, B00110000, B00110000, B00110000, B00110000, B01111000, B00000000 }, // T</v>
      </c>
      <c r="D56" s="11" t="s">
        <v>142</v>
      </c>
    </row>
    <row r="57" spans="1:4" x14ac:dyDescent="0.3">
      <c r="A57" s="2" t="s">
        <v>21</v>
      </c>
      <c r="B57" s="2">
        <v>85</v>
      </c>
      <c r="C57" s="1" t="str">
        <f>DIY_IMAGE[[#This Row],[CODE_8x8]]&amp;", // "&amp;DIY_IMAGE[[#This Row],[CHAR]]</f>
        <v>{ B11001100, B11001100, B11001100, B11001100, B11001100, B11001100, B11111100, B00000000 }, // U</v>
      </c>
      <c r="D57" s="11" t="s">
        <v>143</v>
      </c>
    </row>
    <row r="58" spans="1:4" x14ac:dyDescent="0.3">
      <c r="A58" s="2" t="s">
        <v>22</v>
      </c>
      <c r="B58" s="2">
        <v>86</v>
      </c>
      <c r="C58" s="1" t="str">
        <f>DIY_IMAGE[[#This Row],[CODE_8x8]]&amp;", // "&amp;DIY_IMAGE[[#This Row],[CHAR]]</f>
        <v>{ B11001100, B11001100, B11001100, B11001100, B11001100, B01111000, B00110000, B00000000 }, // V</v>
      </c>
      <c r="D58" s="11" t="s">
        <v>144</v>
      </c>
    </row>
    <row r="59" spans="1:4" x14ac:dyDescent="0.3">
      <c r="A59" s="2" t="s">
        <v>23</v>
      </c>
      <c r="B59" s="2">
        <v>87</v>
      </c>
      <c r="C59" s="1" t="str">
        <f>DIY_IMAGE[[#This Row],[CODE_8x8]]&amp;", // "&amp;DIY_IMAGE[[#This Row],[CHAR]]</f>
        <v>{ B11000110, B11000110, B11000110, B11010110, B11111110, B11101110, B11000110, B00000000 }, // W</v>
      </c>
      <c r="D59" s="11" t="s">
        <v>145</v>
      </c>
    </row>
    <row r="60" spans="1:4" x14ac:dyDescent="0.3">
      <c r="A60" s="2" t="s">
        <v>24</v>
      </c>
      <c r="B60" s="2">
        <v>88</v>
      </c>
      <c r="C60" s="1" t="str">
        <f>DIY_IMAGE[[#This Row],[CODE_8x8]]&amp;", // "&amp;DIY_IMAGE[[#This Row],[CHAR]]</f>
        <v>{ B11000110, B11000110, B01101100, B00111000, B01101100, B11000110, B11000110, B00000000 }, // X</v>
      </c>
      <c r="D60" s="11" t="s">
        <v>146</v>
      </c>
    </row>
    <row r="61" spans="1:4" x14ac:dyDescent="0.3">
      <c r="A61" s="2" t="s">
        <v>25</v>
      </c>
      <c r="B61" s="2">
        <v>89</v>
      </c>
      <c r="C61" s="1" t="str">
        <f>DIY_IMAGE[[#This Row],[CODE_8x8]]&amp;", // "&amp;DIY_IMAGE[[#This Row],[CHAR]]</f>
        <v>{ B11001100, B11001100, B11001100, B01111000, B00110000, B00110000, B01111000, B00000000 }, // Y</v>
      </c>
      <c r="D61" s="11" t="s">
        <v>147</v>
      </c>
    </row>
    <row r="62" spans="1:4" x14ac:dyDescent="0.3">
      <c r="A62" s="2" t="s">
        <v>26</v>
      </c>
      <c r="B62" s="2">
        <v>90</v>
      </c>
      <c r="C62" s="1" t="str">
        <f>DIY_IMAGE[[#This Row],[CODE_8x8]]&amp;", // "&amp;DIY_IMAGE[[#This Row],[CHAR]]</f>
        <v>{ B11111110, B11001100, B10011000, B00110000, B01100010, B11000110, B11111110, B00000000 }, // Z</v>
      </c>
      <c r="D62" s="11" t="s">
        <v>148</v>
      </c>
    </row>
    <row r="63" spans="1:4" x14ac:dyDescent="0.3">
      <c r="A63" s="2" t="s">
        <v>51</v>
      </c>
      <c r="B63" s="2">
        <v>91</v>
      </c>
      <c r="C63" s="1" t="str">
        <f>DIY_IMAGE[[#This Row],[CODE_8x8]]&amp;", // "&amp;DIY_IMAGE[[#This Row],[CHAR]]</f>
        <v>{ B01111000, B01100000, B01100000, B01100000, B01100000, B01100000, B01111000, B00000000 }, // [</v>
      </c>
      <c r="D63" s="11" t="s">
        <v>149</v>
      </c>
    </row>
    <row r="64" spans="1:4" x14ac:dyDescent="0.3">
      <c r="A64" s="2" t="s">
        <v>52</v>
      </c>
      <c r="B64" s="2">
        <v>92</v>
      </c>
      <c r="C64" s="1" t="str">
        <f>DIY_IMAGE[[#This Row],[CODE_8x8]]&amp;", // "&amp;DIY_IMAGE[[#This Row],[CHAR]]</f>
        <v>{ B11000000, B01100000, B00110000, B00011000, B00001100, B00000110, B00000010, B00000000 }, // \</v>
      </c>
      <c r="D64" s="11" t="s">
        <v>150</v>
      </c>
    </row>
    <row r="65" spans="1:4" x14ac:dyDescent="0.3">
      <c r="A65" s="2" t="s">
        <v>53</v>
      </c>
      <c r="B65" s="2">
        <v>93</v>
      </c>
      <c r="C65" s="1" t="str">
        <f>DIY_IMAGE[[#This Row],[CODE_8x8]]&amp;", // "&amp;DIY_IMAGE[[#This Row],[CHAR]]</f>
        <v>{ B01111000, B00011000, B00011000, B00011000, B00011000, B00011000, B01111000, B00000000 }, // ]</v>
      </c>
      <c r="D65" s="11" t="s">
        <v>151</v>
      </c>
    </row>
    <row r="66" spans="1:4" x14ac:dyDescent="0.3">
      <c r="A66" s="2" t="s">
        <v>54</v>
      </c>
      <c r="B66" s="2">
        <v>94</v>
      </c>
      <c r="C66" s="1" t="str">
        <f>DIY_IMAGE[[#This Row],[CODE_8x8]]&amp;", // "&amp;DIY_IMAGE[[#This Row],[CHAR]]</f>
        <v>{ B00010000, B00111000, B01101100, B11000110, B00000000, B00000000, B00000000, B00000000 }, // ^</v>
      </c>
      <c r="D66" s="11" t="s">
        <v>152</v>
      </c>
    </row>
    <row r="67" spans="1:4" x14ac:dyDescent="0.3">
      <c r="A67" s="2" t="s">
        <v>55</v>
      </c>
      <c r="B67" s="2">
        <v>95</v>
      </c>
      <c r="C67" s="1" t="str">
        <f>DIY_IMAGE[[#This Row],[CODE_8x8]]&amp;", // "&amp;DIY_IMAGE[[#This Row],[CHAR]]</f>
        <v>{ B00000000, B00000000, B00000000, B00000000, B00000000, B00000000, B00000000, B11111111 }, // _</v>
      </c>
      <c r="D67" s="11" t="s">
        <v>153</v>
      </c>
    </row>
    <row r="68" spans="1:4" x14ac:dyDescent="0.3">
      <c r="A68" s="2" t="s">
        <v>56</v>
      </c>
      <c r="B68" s="2">
        <v>96</v>
      </c>
      <c r="C68" s="1" t="str">
        <f>DIY_IMAGE[[#This Row],[CODE_8x8]]&amp;", // "&amp;DIY_IMAGE[[#This Row],[CHAR]]</f>
        <v>{ B00110000, B00110000, B00011000, B00000000, B00000000, B00000000, B00000000, B00000000 }, // `</v>
      </c>
      <c r="D68" s="11" t="s">
        <v>154</v>
      </c>
    </row>
    <row r="69" spans="1:4" x14ac:dyDescent="0.3">
      <c r="A69" s="2" t="s">
        <v>57</v>
      </c>
      <c r="B69" s="2">
        <v>97</v>
      </c>
      <c r="C69" s="1" t="str">
        <f>DIY_IMAGE[[#This Row],[CODE_8x8]]&amp;", // "&amp;DIY_IMAGE[[#This Row],[CHAR]]</f>
        <v>{ B00000000, B00000000, B01111000, B00001100, B01111100, B11001100, B01110110, B00000000 }, // a</v>
      </c>
      <c r="D69" s="11" t="s">
        <v>155</v>
      </c>
    </row>
    <row r="70" spans="1:4" x14ac:dyDescent="0.3">
      <c r="A70" s="2" t="s">
        <v>58</v>
      </c>
      <c r="B70" s="2">
        <v>98</v>
      </c>
      <c r="C70" s="1" t="str">
        <f>DIY_IMAGE[[#This Row],[CODE_8x8]]&amp;", // "&amp;DIY_IMAGE[[#This Row],[CHAR]]</f>
        <v>{ B11100000, B01100000, B01111100, B01100110, B01100110, B01100110, B10111100, B00000000 }, // b</v>
      </c>
      <c r="D70" s="11" t="s">
        <v>156</v>
      </c>
    </row>
    <row r="71" spans="1:4" x14ac:dyDescent="0.3">
      <c r="A71" s="2" t="s">
        <v>59</v>
      </c>
      <c r="B71" s="2">
        <v>99</v>
      </c>
      <c r="C71" s="1" t="str">
        <f>DIY_IMAGE[[#This Row],[CODE_8x8]]&amp;", // "&amp;DIY_IMAGE[[#This Row],[CHAR]]</f>
        <v>{ B00000000, B00000000, B01111000, B11001100, B11000000, B11001100, B01111000, B00000000 }, // c</v>
      </c>
      <c r="D71" s="11" t="s">
        <v>157</v>
      </c>
    </row>
    <row r="72" spans="1:4" x14ac:dyDescent="0.3">
      <c r="A72" s="2" t="s">
        <v>60</v>
      </c>
      <c r="B72" s="2">
        <v>100</v>
      </c>
      <c r="C72" s="1" t="str">
        <f>DIY_IMAGE[[#This Row],[CODE_8x8]]&amp;", // "&amp;DIY_IMAGE[[#This Row],[CHAR]]</f>
        <v>{ B00011100, B00001100, B00001100, B01111100, B11001100, B11001100, B01110110, B00000000 }, // d</v>
      </c>
      <c r="D72" s="11" t="s">
        <v>158</v>
      </c>
    </row>
    <row r="73" spans="1:4" x14ac:dyDescent="0.3">
      <c r="A73" s="2" t="s">
        <v>61</v>
      </c>
      <c r="B73" s="2">
        <v>101</v>
      </c>
      <c r="C73" s="1" t="str">
        <f>DIY_IMAGE[[#This Row],[CODE_8x8]]&amp;", // "&amp;DIY_IMAGE[[#This Row],[CHAR]]</f>
        <v>{ B00000000, B00000000, B01111000, B11001100, B11111100, B11000000, B01111000, B00000000 }, // e</v>
      </c>
      <c r="D73" s="11" t="s">
        <v>159</v>
      </c>
    </row>
    <row r="74" spans="1:4" x14ac:dyDescent="0.3">
      <c r="A74" s="2" t="s">
        <v>62</v>
      </c>
      <c r="B74" s="2">
        <v>102</v>
      </c>
      <c r="C74" s="1" t="str">
        <f>DIY_IMAGE[[#This Row],[CODE_8x8]]&amp;", // "&amp;DIY_IMAGE[[#This Row],[CHAR]]</f>
        <v>{ B00111000, B01101100, B01100000, B11110000, B01100000, B01100000, B11110000, B00000000 }, // f</v>
      </c>
      <c r="D74" s="11" t="s">
        <v>160</v>
      </c>
    </row>
    <row r="75" spans="1:4" x14ac:dyDescent="0.3">
      <c r="A75" s="2" t="s">
        <v>63</v>
      </c>
      <c r="B75" s="2">
        <v>103</v>
      </c>
      <c r="C75" s="1" t="str">
        <f>DIY_IMAGE[[#This Row],[CODE_8x8]]&amp;", // "&amp;DIY_IMAGE[[#This Row],[CHAR]]</f>
        <v>{ B00000000, B00000000, B01110110, B11001100, B11001100, B01111100, B00001100, B11111000 }, // g</v>
      </c>
      <c r="D75" s="11" t="s">
        <v>161</v>
      </c>
    </row>
    <row r="76" spans="1:4" x14ac:dyDescent="0.3">
      <c r="A76" s="2" t="s">
        <v>64</v>
      </c>
      <c r="B76" s="2">
        <v>104</v>
      </c>
      <c r="C76" s="1" t="str">
        <f>DIY_IMAGE[[#This Row],[CODE_8x8]]&amp;", // "&amp;DIY_IMAGE[[#This Row],[CHAR]]</f>
        <v>{ B11100000, B01100000, B01101100, B01110110, B01100110, B01100110, B11100110, B00000000 }, // h</v>
      </c>
      <c r="D76" s="11" t="s">
        <v>162</v>
      </c>
    </row>
    <row r="77" spans="1:4" x14ac:dyDescent="0.3">
      <c r="A77" s="2" t="s">
        <v>65</v>
      </c>
      <c r="B77" s="2">
        <v>105</v>
      </c>
      <c r="C77" s="1" t="str">
        <f>DIY_IMAGE[[#This Row],[CODE_8x8]]&amp;", // "&amp;DIY_IMAGE[[#This Row],[CHAR]]</f>
        <v>{ B00110000, B00000000, B01110000, B00110000, B00110000, B00110000, B01111000, B00000000 }, // i</v>
      </c>
      <c r="D77" s="11" t="s">
        <v>163</v>
      </c>
    </row>
    <row r="78" spans="1:4" x14ac:dyDescent="0.3">
      <c r="A78" s="2" t="s">
        <v>66</v>
      </c>
      <c r="B78" s="2">
        <v>106</v>
      </c>
      <c r="C78" s="1" t="str">
        <f>DIY_IMAGE[[#This Row],[CODE_8x8]]&amp;", // "&amp;DIY_IMAGE[[#This Row],[CHAR]]</f>
        <v>{ B00011000, B00000000, B01111000, B00011000, B00011000, B00011000, B11011000, B01110000 }, // j</v>
      </c>
      <c r="D78" s="11" t="s">
        <v>164</v>
      </c>
    </row>
    <row r="79" spans="1:4" x14ac:dyDescent="0.3">
      <c r="A79" s="2" t="s">
        <v>67</v>
      </c>
      <c r="B79" s="2">
        <v>107</v>
      </c>
      <c r="C79" s="1" t="str">
        <f>DIY_IMAGE[[#This Row],[CODE_8x8]]&amp;", // "&amp;DIY_IMAGE[[#This Row],[CHAR]]</f>
        <v>{ B11100000, B01100000, B01100110, B01101100, B01111000, B01101100, B11100110, B00000000 }, // k</v>
      </c>
      <c r="D79" s="11" t="s">
        <v>165</v>
      </c>
    </row>
    <row r="80" spans="1:4" x14ac:dyDescent="0.3">
      <c r="A80" s="2" t="s">
        <v>68</v>
      </c>
      <c r="B80" s="2">
        <v>108</v>
      </c>
      <c r="C80" s="1" t="str">
        <f>DIY_IMAGE[[#This Row],[CODE_8x8]]&amp;", // "&amp;DIY_IMAGE[[#This Row],[CHAR]]</f>
        <v>{ B01110000, B00110000, B00110000, B00110000, B00110000, B00110000, B01111000, B00000000 }, // l</v>
      </c>
      <c r="D80" s="11" t="s">
        <v>166</v>
      </c>
    </row>
    <row r="81" spans="1:4" x14ac:dyDescent="0.3">
      <c r="A81" s="2" t="s">
        <v>69</v>
      </c>
      <c r="B81" s="2">
        <v>109</v>
      </c>
      <c r="C81" s="1" t="str">
        <f>DIY_IMAGE[[#This Row],[CODE_8x8]]&amp;", // "&amp;DIY_IMAGE[[#This Row],[CHAR]]</f>
        <v>{ B00000000, B00000000, B11101100, B11111110, B11010110, B11000110, B11000110, B00000000 }, // m</v>
      </c>
      <c r="D81" s="11" t="s">
        <v>167</v>
      </c>
    </row>
    <row r="82" spans="1:4" x14ac:dyDescent="0.3">
      <c r="A82" s="2" t="s">
        <v>70</v>
      </c>
      <c r="B82" s="2">
        <v>110</v>
      </c>
      <c r="C82" s="1" t="str">
        <f>DIY_IMAGE[[#This Row],[CODE_8x8]]&amp;", // "&amp;DIY_IMAGE[[#This Row],[CHAR]]</f>
        <v>{ B00000000, B00000000, B11111000, B11001100, B11001100, B11001100, B11001100, B00000000 }, // n</v>
      </c>
      <c r="D82" s="11" t="s">
        <v>168</v>
      </c>
    </row>
    <row r="83" spans="1:4" x14ac:dyDescent="0.3">
      <c r="A83" s="2" t="s">
        <v>71</v>
      </c>
      <c r="B83" s="2">
        <v>111</v>
      </c>
      <c r="C83" s="1" t="str">
        <f>DIY_IMAGE[[#This Row],[CODE_8x8]]&amp;", // "&amp;DIY_IMAGE[[#This Row],[CHAR]]</f>
        <v>{ B00000000, B00000000, B01111000, B11001100, B11001100, B11001100, B01111000, B00000000 }, // o</v>
      </c>
      <c r="D83" s="11" t="s">
        <v>169</v>
      </c>
    </row>
    <row r="84" spans="1:4" x14ac:dyDescent="0.3">
      <c r="A84" s="2" t="s">
        <v>72</v>
      </c>
      <c r="B84" s="2">
        <v>112</v>
      </c>
      <c r="C84" s="1" t="str">
        <f>DIY_IMAGE[[#This Row],[CODE_8x8]]&amp;", // "&amp;DIY_IMAGE[[#This Row],[CHAR]]</f>
        <v>{ B00000000, B00000000, B11011100, B01100110, B01100110, B01111100, B01100000, B11110000 }, // p</v>
      </c>
      <c r="D84" s="11" t="s">
        <v>170</v>
      </c>
    </row>
    <row r="85" spans="1:4" x14ac:dyDescent="0.3">
      <c r="A85" s="2" t="s">
        <v>73</v>
      </c>
      <c r="B85" s="2">
        <v>113</v>
      </c>
      <c r="C85" s="1" t="str">
        <f>DIY_IMAGE[[#This Row],[CODE_8x8]]&amp;", // "&amp;DIY_IMAGE[[#This Row],[CHAR]]</f>
        <v>{ B00000000, B00000000, B01110110, B11001100, B11001100, B01111100, B00001100, B00011110 }, // q</v>
      </c>
      <c r="D85" s="11" t="s">
        <v>171</v>
      </c>
    </row>
    <row r="86" spans="1:4" x14ac:dyDescent="0.3">
      <c r="A86" s="2" t="s">
        <v>74</v>
      </c>
      <c r="B86" s="2">
        <v>114</v>
      </c>
      <c r="C86" s="1" t="str">
        <f>DIY_IMAGE[[#This Row],[CODE_8x8]]&amp;", // "&amp;DIY_IMAGE[[#This Row],[CHAR]]</f>
        <v>{ B00000000, B00000000, B11011000, B01101100, B01101100, B01100000, B11110000, B00000000 }, // r</v>
      </c>
      <c r="D86" s="11" t="s">
        <v>172</v>
      </c>
    </row>
    <row r="87" spans="1:4" x14ac:dyDescent="0.3">
      <c r="A87" s="2" t="s">
        <v>75</v>
      </c>
      <c r="B87" s="2">
        <v>115</v>
      </c>
      <c r="C87" s="1" t="str">
        <f>DIY_IMAGE[[#This Row],[CODE_8x8]]&amp;", // "&amp;DIY_IMAGE[[#This Row],[CHAR]]</f>
        <v>{ B00000000, B00000000, B01111100, B11000000, B01111000, B00001100, B11111000, B00000000 }, // s</v>
      </c>
      <c r="D87" s="11" t="s">
        <v>173</v>
      </c>
    </row>
    <row r="88" spans="1:4" x14ac:dyDescent="0.3">
      <c r="A88" s="2" t="s">
        <v>76</v>
      </c>
      <c r="B88" s="2">
        <v>116</v>
      </c>
      <c r="C88" s="1" t="str">
        <f>DIY_IMAGE[[#This Row],[CODE_8x8]]&amp;", // "&amp;DIY_IMAGE[[#This Row],[CHAR]]</f>
        <v>{ B00010000, B00110000, B01111100, B00110000, B00110000, B00110100, B00011000, B00000000 }, // t</v>
      </c>
      <c r="D88" s="11" t="s">
        <v>174</v>
      </c>
    </row>
    <row r="89" spans="1:4" x14ac:dyDescent="0.3">
      <c r="A89" s="2" t="s">
        <v>77</v>
      </c>
      <c r="B89" s="2">
        <v>117</v>
      </c>
      <c r="C89" s="1" t="str">
        <f>DIY_IMAGE[[#This Row],[CODE_8x8]]&amp;", // "&amp;DIY_IMAGE[[#This Row],[CHAR]]</f>
        <v>{ B00000000, B00000000, B11001100, B11001100, B11001100, B11001100, B01110110, B00000000 }, // u</v>
      </c>
      <c r="D89" s="11" t="s">
        <v>175</v>
      </c>
    </row>
    <row r="90" spans="1:4" x14ac:dyDescent="0.3">
      <c r="A90" s="2" t="s">
        <v>78</v>
      </c>
      <c r="B90" s="2">
        <v>118</v>
      </c>
      <c r="C90" s="1" t="str">
        <f>DIY_IMAGE[[#This Row],[CODE_8x8]]&amp;", // "&amp;DIY_IMAGE[[#This Row],[CHAR]]</f>
        <v>{ B00000000, B00000000, B11001100, B11001100, B11001100, B01111000, B00110000, B00000000 }, // v</v>
      </c>
      <c r="D90" s="11" t="s">
        <v>176</v>
      </c>
    </row>
    <row r="91" spans="1:4" x14ac:dyDescent="0.3">
      <c r="A91" s="2" t="s">
        <v>79</v>
      </c>
      <c r="B91" s="2">
        <v>119</v>
      </c>
      <c r="C91" s="1" t="str">
        <f>DIY_IMAGE[[#This Row],[CODE_8x8]]&amp;", // "&amp;DIY_IMAGE[[#This Row],[CHAR]]</f>
        <v>{ B00000000, B00000000, B11000110, B11000110, B11010110, B11111110, B01101100, B00000000 }, // w</v>
      </c>
      <c r="D91" s="11" t="s">
        <v>177</v>
      </c>
    </row>
    <row r="92" spans="1:4" x14ac:dyDescent="0.3">
      <c r="A92" s="2" t="s">
        <v>80</v>
      </c>
      <c r="B92" s="2">
        <v>120</v>
      </c>
      <c r="C92" s="1" t="str">
        <f>DIY_IMAGE[[#This Row],[CODE_8x8]]&amp;", // "&amp;DIY_IMAGE[[#This Row],[CHAR]]</f>
        <v>{ B00000000, B00000000, B11000110, B01101100, B00111000, B01101100, B11000110, B00000000 }, // x</v>
      </c>
      <c r="D92" s="11" t="s">
        <v>178</v>
      </c>
    </row>
    <row r="93" spans="1:4" x14ac:dyDescent="0.3">
      <c r="A93" s="2" t="s">
        <v>81</v>
      </c>
      <c r="B93" s="2">
        <v>121</v>
      </c>
      <c r="C93" s="1" t="str">
        <f>DIY_IMAGE[[#This Row],[CODE_8x8]]&amp;", // "&amp;DIY_IMAGE[[#This Row],[CHAR]]</f>
        <v>{ B00000000, B00000000, B11001100, B11001100, B11001100, B01111100, B00001100, B11111000 }, // y</v>
      </c>
      <c r="D93" s="11" t="s">
        <v>179</v>
      </c>
    </row>
    <row r="94" spans="1:4" x14ac:dyDescent="0.3">
      <c r="A94" s="2" t="s">
        <v>82</v>
      </c>
      <c r="B94" s="2">
        <v>122</v>
      </c>
      <c r="C94" s="1" t="str">
        <f>DIY_IMAGE[[#This Row],[CODE_8x8]]&amp;", // "&amp;DIY_IMAGE[[#This Row],[CHAR]]</f>
        <v>{ B00000000, B00000000, B11111100, B10011000, B00110000, B01100100, B11111100, B00000000 }, // z</v>
      </c>
      <c r="D94" s="11" t="s">
        <v>180</v>
      </c>
    </row>
    <row r="95" spans="1:4" x14ac:dyDescent="0.3">
      <c r="A95" s="2" t="s">
        <v>28</v>
      </c>
      <c r="B95" s="2">
        <v>123</v>
      </c>
      <c r="C95" s="1" t="str">
        <f>DIY_IMAGE[[#This Row],[CODE_8x8]]&amp;", // "&amp;DIY_IMAGE[[#This Row],[CHAR]]</f>
        <v>{ B00011100, B00110000, B00110000, B11100000, B00110000, B00110000, B00011100, B00000000 }, // {</v>
      </c>
      <c r="D95" s="11" t="s">
        <v>181</v>
      </c>
    </row>
    <row r="96" spans="1:4" x14ac:dyDescent="0.3">
      <c r="A96" s="2" t="s">
        <v>83</v>
      </c>
      <c r="B96" s="2">
        <v>124</v>
      </c>
      <c r="C96" s="1" t="str">
        <f>DIY_IMAGE[[#This Row],[CODE_8x8]]&amp;", // "&amp;DIY_IMAGE[[#This Row],[CHAR]]</f>
        <v>{ B00011000, B00011000, B00011000, B00000000, B00011000, B00011000, B00011000, B00000000 }, // |</v>
      </c>
      <c r="D96" s="11" t="s">
        <v>182</v>
      </c>
    </row>
    <row r="97" spans="1:4" x14ac:dyDescent="0.3">
      <c r="A97" s="2" t="s">
        <v>88</v>
      </c>
      <c r="B97" s="2">
        <v>125</v>
      </c>
      <c r="C97" s="1" t="str">
        <f>DIY_IMAGE[[#This Row],[CODE_8x8]]&amp;", // "&amp;DIY_IMAGE[[#This Row],[CHAR]]</f>
        <v>{ B11100000, B00110000, B00110000, B00011100, B00110000, B00110000, B11100000, B00000000 }, // }</v>
      </c>
      <c r="D97" s="11" t="s">
        <v>183</v>
      </c>
    </row>
    <row r="98" spans="1:4" x14ac:dyDescent="0.3">
      <c r="A98" s="2" t="s">
        <v>189</v>
      </c>
      <c r="B98" s="2">
        <v>126</v>
      </c>
      <c r="C98" s="1" t="str">
        <f>DIY_IMAGE[[#This Row],[CODE_8x8]]&amp;", // "&amp;DIY_IMAGE[[#This Row],[CHAR]]</f>
        <v>{ B01110110, B11011100, B00000000, B00000000, B00000000, B00000000, B00000000, B00000000 }, // ~</v>
      </c>
      <c r="D98" s="11" t="s">
        <v>184</v>
      </c>
    </row>
    <row r="99" spans="1:4" x14ac:dyDescent="0.3">
      <c r="A99" s="2" t="s">
        <v>84</v>
      </c>
      <c r="B99" s="2">
        <v>127</v>
      </c>
      <c r="C99" s="1" t="str">
        <f>DIY_IMAGE[[#This Row],[CODE_8x8]]&amp;", // "&amp;DIY_IMAGE[[#This Row],[CHAR]]</f>
        <v>{ B00010000, B00111000, B01101100, B11000110, B11000110, B11000110, B11111110, B00000000 }, // unfinished</v>
      </c>
      <c r="D99" s="11" t="s">
        <v>185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"/>
  <sheetViews>
    <sheetView zoomScale="81" zoomScaleNormal="81" workbookViewId="0">
      <selection activeCell="E20" sqref="E20"/>
    </sheetView>
  </sheetViews>
  <sheetFormatPr defaultRowHeight="13.8" x14ac:dyDescent="0.25"/>
  <cols>
    <col min="1" max="9" width="5.77734375" style="21" customWidth="1"/>
    <col min="10" max="16384" width="8.88671875" style="21"/>
  </cols>
  <sheetData>
    <row r="2" spans="1:13" ht="22.8" x14ac:dyDescent="0.4">
      <c r="A2" s="95" t="s">
        <v>5</v>
      </c>
      <c r="B2" s="95"/>
      <c r="C2" s="95"/>
      <c r="D2" s="68" t="str">
        <f>LEFT(K5,LEN(K5)-1)&amp;"}; // " &amp;A2</f>
        <v>{{6, 1},{6, 0},{5, 0},{4, 0},{3, 0},{2, 0},{1, 0},{1, 1},{2, 1},{2, 2},{1, 2},{1, 3},{2, 3},{2, 4},{1, 4},{2, 5},{1, 5},{0, 6},{1, 6},{2, 6},{3, 6},{4, 6},{5, 6},{6, 6},{6, 5},{3, 3},{4, 2},{4, 3},{4, 4}}; // E</v>
      </c>
      <c r="E2" s="68"/>
      <c r="F2" s="68"/>
      <c r="G2" s="68"/>
      <c r="H2" s="68"/>
      <c r="I2" s="68"/>
    </row>
    <row r="3" spans="1:13" ht="14.4" thickBot="1" x14ac:dyDescent="0.3"/>
    <row r="4" spans="1:13" s="2" customFormat="1" ht="30" customHeight="1" thickTop="1" thickBot="1" x14ac:dyDescent="0.35">
      <c r="A4" s="44"/>
      <c r="B4" s="34">
        <v>0</v>
      </c>
      <c r="C4" s="34">
        <v>1</v>
      </c>
      <c r="D4" s="34">
        <v>2</v>
      </c>
      <c r="E4" s="34">
        <v>3</v>
      </c>
      <c r="F4" s="34">
        <v>4</v>
      </c>
      <c r="G4" s="34">
        <v>5</v>
      </c>
      <c r="H4" s="34">
        <v>6</v>
      </c>
      <c r="I4" s="35">
        <v>7</v>
      </c>
      <c r="K4" s="71" t="s">
        <v>420</v>
      </c>
      <c r="L4" s="69"/>
      <c r="M4" s="70"/>
    </row>
    <row r="5" spans="1:13" s="2" customFormat="1" ht="30" customHeight="1" thickTop="1" x14ac:dyDescent="0.3">
      <c r="A5" s="41">
        <v>0</v>
      </c>
      <c r="B5" s="36" t="s">
        <v>190</v>
      </c>
      <c r="C5" s="37" t="s">
        <v>213</v>
      </c>
      <c r="D5" s="37" t="s">
        <v>191</v>
      </c>
      <c r="E5" s="37" t="s">
        <v>192</v>
      </c>
      <c r="F5" s="37" t="s">
        <v>193</v>
      </c>
      <c r="G5" s="37" t="s">
        <v>194</v>
      </c>
      <c r="H5" s="37" t="s">
        <v>216</v>
      </c>
      <c r="I5" s="38" t="s">
        <v>190</v>
      </c>
      <c r="J5" s="11"/>
      <c r="K5" s="11" t="str">
        <f>"{"&amp;H6&amp;H5&amp;G5&amp;F5&amp;E5&amp;D5&amp;C5&amp;C6&amp;D6&amp;D7&amp;C7&amp;C8&amp;D8&amp;D9&amp;C9&amp;D10&amp;C10&amp;B11&amp;C11&amp;D11&amp;E11&amp;F11&amp;G11&amp;H11&amp;H10&amp;E8&amp;F7&amp;F8&amp;F9</f>
        <v>{{6, 1},{6, 0},{5, 0},{4, 0},{3, 0},{2, 0},{1, 0},{1, 1},{2, 1},{2, 2},{1, 2},{1, 3},{2, 3},{2, 4},{1, 4},{2, 5},{1, 5},{0, 6},{1, 6},{2, 6},{3, 6},{4, 6},{5, 6},{6, 6},{6, 5},{3, 3},{4, 2},{4, 3},{4, 4},</v>
      </c>
    </row>
    <row r="6" spans="1:13" s="2" customFormat="1" ht="30" customHeight="1" x14ac:dyDescent="0.3">
      <c r="A6" s="42">
        <v>1</v>
      </c>
      <c r="B6" s="39" t="s">
        <v>190</v>
      </c>
      <c r="C6" s="20" t="s">
        <v>195</v>
      </c>
      <c r="D6" s="20" t="s">
        <v>207</v>
      </c>
      <c r="E6" s="20" t="s">
        <v>190</v>
      </c>
      <c r="F6" s="20" t="s">
        <v>190</v>
      </c>
      <c r="G6" s="20" t="s">
        <v>190</v>
      </c>
      <c r="H6" s="20" t="s">
        <v>196</v>
      </c>
      <c r="I6" s="31" t="s">
        <v>190</v>
      </c>
      <c r="J6" s="11"/>
    </row>
    <row r="7" spans="1:13" s="2" customFormat="1" ht="30" customHeight="1" x14ac:dyDescent="0.3">
      <c r="A7" s="42">
        <v>2</v>
      </c>
      <c r="B7" s="39" t="s">
        <v>190</v>
      </c>
      <c r="C7" s="20" t="s">
        <v>197</v>
      </c>
      <c r="D7" s="20" t="s">
        <v>217</v>
      </c>
      <c r="E7" s="20" t="s">
        <v>190</v>
      </c>
      <c r="F7" s="20" t="s">
        <v>208</v>
      </c>
      <c r="G7" s="20" t="s">
        <v>190</v>
      </c>
      <c r="H7" s="20" t="s">
        <v>190</v>
      </c>
      <c r="I7" s="31" t="s">
        <v>190</v>
      </c>
      <c r="J7" s="11"/>
      <c r="K7" s="11"/>
    </row>
    <row r="8" spans="1:13" s="2" customFormat="1" ht="30" customHeight="1" x14ac:dyDescent="0.3">
      <c r="A8" s="42">
        <v>3</v>
      </c>
      <c r="B8" s="39" t="s">
        <v>190</v>
      </c>
      <c r="C8" s="20" t="s">
        <v>198</v>
      </c>
      <c r="D8" s="20" t="s">
        <v>219</v>
      </c>
      <c r="E8" s="20" t="s">
        <v>209</v>
      </c>
      <c r="F8" s="20" t="s">
        <v>199</v>
      </c>
      <c r="G8" s="20" t="s">
        <v>190</v>
      </c>
      <c r="H8" s="20" t="s">
        <v>190</v>
      </c>
      <c r="I8" s="31" t="s">
        <v>190</v>
      </c>
    </row>
    <row r="9" spans="1:13" s="2" customFormat="1" ht="30" customHeight="1" x14ac:dyDescent="0.3">
      <c r="A9" s="42">
        <v>4</v>
      </c>
      <c r="B9" s="39" t="s">
        <v>190</v>
      </c>
      <c r="C9" s="20" t="s">
        <v>200</v>
      </c>
      <c r="D9" s="20" t="s">
        <v>218</v>
      </c>
      <c r="E9" s="20" t="s">
        <v>190</v>
      </c>
      <c r="F9" s="20" t="s">
        <v>210</v>
      </c>
      <c r="G9" s="20" t="s">
        <v>190</v>
      </c>
      <c r="H9" s="20" t="s">
        <v>190</v>
      </c>
      <c r="I9" s="31" t="s">
        <v>190</v>
      </c>
    </row>
    <row r="10" spans="1:13" s="2" customFormat="1" ht="30" customHeight="1" x14ac:dyDescent="0.3">
      <c r="A10" s="42">
        <v>5</v>
      </c>
      <c r="B10" s="39" t="s">
        <v>190</v>
      </c>
      <c r="C10" s="20" t="s">
        <v>201</v>
      </c>
      <c r="D10" s="20" t="s">
        <v>202</v>
      </c>
      <c r="E10" s="20" t="s">
        <v>190</v>
      </c>
      <c r="F10" s="20" t="s">
        <v>190</v>
      </c>
      <c r="G10" s="20" t="s">
        <v>190</v>
      </c>
      <c r="H10" s="20" t="s">
        <v>203</v>
      </c>
      <c r="I10" s="31" t="s">
        <v>190</v>
      </c>
    </row>
    <row r="11" spans="1:13" s="2" customFormat="1" ht="30" customHeight="1" x14ac:dyDescent="0.3">
      <c r="A11" s="42">
        <v>6</v>
      </c>
      <c r="B11" s="39" t="s">
        <v>214</v>
      </c>
      <c r="C11" s="20" t="s">
        <v>204</v>
      </c>
      <c r="D11" s="20" t="s">
        <v>205</v>
      </c>
      <c r="E11" s="20" t="s">
        <v>211</v>
      </c>
      <c r="F11" s="20" t="s">
        <v>212</v>
      </c>
      <c r="G11" s="20" t="s">
        <v>215</v>
      </c>
      <c r="H11" s="20" t="s">
        <v>206</v>
      </c>
      <c r="I11" s="31" t="s">
        <v>190</v>
      </c>
    </row>
    <row r="12" spans="1:13" s="2" customFormat="1" ht="30" customHeight="1" thickBot="1" x14ac:dyDescent="0.35">
      <c r="A12" s="43">
        <v>7</v>
      </c>
      <c r="B12" s="40" t="s">
        <v>190</v>
      </c>
      <c r="C12" s="32" t="s">
        <v>190</v>
      </c>
      <c r="D12" s="32" t="s">
        <v>190</v>
      </c>
      <c r="E12" s="32" t="s">
        <v>190</v>
      </c>
      <c r="F12" s="32" t="s">
        <v>190</v>
      </c>
      <c r="G12" s="32" t="s">
        <v>190</v>
      </c>
      <c r="H12" s="32" t="s">
        <v>190</v>
      </c>
      <c r="I12" s="33" t="s">
        <v>190</v>
      </c>
    </row>
    <row r="13" spans="1:13" ht="14.4" thickTop="1" x14ac:dyDescent="0.25"/>
  </sheetData>
  <mergeCells count="1"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abSelected="1" topLeftCell="F2" zoomScale="58" zoomScaleNormal="58" workbookViewId="0">
      <selection activeCell="H49" sqref="H49"/>
    </sheetView>
  </sheetViews>
  <sheetFormatPr defaultRowHeight="13.8" x14ac:dyDescent="0.3"/>
  <cols>
    <col min="1" max="1" width="13.44140625" style="50" bestFit="1" customWidth="1"/>
    <col min="2" max="2" width="8.6640625" style="50" bestFit="1" customWidth="1"/>
    <col min="3" max="3" width="9.5546875" style="51" customWidth="1"/>
    <col min="4" max="4" width="51.5546875" style="51" customWidth="1"/>
    <col min="5" max="5" width="9.77734375" style="72" customWidth="1"/>
    <col min="6" max="6" width="215.5546875" style="51" bestFit="1" customWidth="1"/>
    <col min="7" max="7" width="91.5546875" style="50" customWidth="1"/>
    <col min="8" max="16384" width="8.88671875" style="50"/>
  </cols>
  <sheetData>
    <row r="1" spans="1:7" ht="14.4" thickBot="1" x14ac:dyDescent="0.35"/>
    <row r="2" spans="1:7" ht="32.4" customHeight="1" thickTop="1" thickBot="1" x14ac:dyDescent="0.35">
      <c r="A2" s="64" t="s">
        <v>412</v>
      </c>
      <c r="B2" s="65" t="s">
        <v>413</v>
      </c>
      <c r="C2" s="66" t="s">
        <v>414</v>
      </c>
      <c r="D2" s="66" t="s">
        <v>85</v>
      </c>
      <c r="E2" s="73" t="s">
        <v>415</v>
      </c>
      <c r="F2" s="66" t="s">
        <v>419</v>
      </c>
      <c r="G2" s="67" t="s">
        <v>416</v>
      </c>
    </row>
    <row r="3" spans="1:7" ht="14.4" thickTop="1" x14ac:dyDescent="0.3">
      <c r="A3" s="52" t="s">
        <v>220</v>
      </c>
      <c r="B3" s="53" t="str">
        <f t="shared" ref="B3:B66" si="0">CHAR(C3)</f>
        <v>!</v>
      </c>
      <c r="C3" s="54">
        <v>33</v>
      </c>
      <c r="D3" s="54" t="s">
        <v>314</v>
      </c>
      <c r="E3" s="74">
        <f>(LEN(D3)-7)/7</f>
        <v>16</v>
      </c>
      <c r="F3" s="54" t="str">
        <f>"byte "&amp;A3&amp;"[][2] = "&amp;D3&amp;" //"</f>
        <v>byte Exclamation[][2] = {{2, 0},{3, 0},{4, 1},{3, 1},{2, 1},{1, 1},{1, 2},{2, 2},{3, 2},{4, 2},{3, 3},{2, 3},{2, 4},{3, 4},{3, 6},{2, 6}}; // ! //</v>
      </c>
      <c r="G3" s="55" t="str">
        <f>"case '"&amp;B3&amp;"': DrawDigit(axis, xyz, "&amp;A3&amp;", "&amp;E3&amp;", offset); break; //  Hand-writting character ' "&amp;B3 &amp;" ' //"</f>
        <v>case '!': DrawDigit(axis, xyz, Exclamation, 16, offset); break; //  Hand-writting character ' ! ' //</v>
      </c>
    </row>
    <row r="4" spans="1:7" x14ac:dyDescent="0.3">
      <c r="A4" s="56" t="s">
        <v>221</v>
      </c>
      <c r="B4" s="57" t="str">
        <f t="shared" si="0"/>
        <v>"</v>
      </c>
      <c r="C4" s="58">
        <v>34</v>
      </c>
      <c r="D4" s="58" t="s">
        <v>315</v>
      </c>
      <c r="E4" s="75">
        <f t="shared" ref="E4:E67" si="1">(LEN(D4)-7)/7</f>
        <v>12</v>
      </c>
      <c r="F4" s="58" t="str">
        <f t="shared" ref="F4:F67" si="2">"byte "&amp;A4&amp;"[][2] = "&amp;D4&amp;" //"</f>
        <v>byte Quotation[][2] = {{1, 0},{2, 0},{1, 1},{2, 1},{1, 2},{2, 2},{4, 2},{5, 2},{5, 1},{4, 1},{4, 0},{5, 0}}; // " //</v>
      </c>
      <c r="G4" s="59" t="str">
        <f t="shared" ref="G4:G67" si="3">"case '"&amp;B4&amp;"': DrawDigit(axis, xyz, "&amp;A4&amp;", "&amp;E4&amp;", offset); break; //  Hand-writting character ' "&amp;B4 &amp;" ' //"</f>
        <v>case '"': DrawDigit(axis, xyz, Quotation, 12, offset); break; //  Hand-writting character ' " ' //</v>
      </c>
    </row>
    <row r="5" spans="1:7" x14ac:dyDescent="0.3">
      <c r="A5" s="56" t="s">
        <v>222</v>
      </c>
      <c r="B5" s="57" t="str">
        <f t="shared" si="0"/>
        <v>#</v>
      </c>
      <c r="C5" s="58">
        <v>35</v>
      </c>
      <c r="D5" s="58" t="s">
        <v>316</v>
      </c>
      <c r="E5" s="75">
        <f t="shared" si="1"/>
        <v>34</v>
      </c>
      <c r="F5" s="58" t="str">
        <f t="shared" si="2"/>
        <v>byte Number[][2] = {{1, 0},{2, 0},{2, 1},{1, 1},{1, 2},{2, 2},{2, 3},{1, 3},{1, 4},{2, 4},{2, 5},{1, 5},{1, 6},{2, 6},{4, 0},{5, 0},{5, 1},{4, 1},{4, 2},{5, 2},{5, 3},{4, 3},{4, 4},{5, 4},{5, 5},{4, 5},{4, 6},{5, 6},{0, 2},{3, 2},{6, 2},{0, 4},{3, 4},{6, 4}}; // # //</v>
      </c>
      <c r="G5" s="59" t="str">
        <f t="shared" si="3"/>
        <v>case '#': DrawDigit(axis, xyz, Number, 34, offset); break; //  Hand-writting character ' # ' //</v>
      </c>
    </row>
    <row r="6" spans="1:7" x14ac:dyDescent="0.3">
      <c r="A6" s="56" t="s">
        <v>223</v>
      </c>
      <c r="B6" s="57" t="str">
        <f t="shared" si="0"/>
        <v>$</v>
      </c>
      <c r="C6" s="58">
        <v>36</v>
      </c>
      <c r="D6" s="58" t="s">
        <v>317</v>
      </c>
      <c r="E6" s="75">
        <f t="shared" si="1"/>
        <v>22</v>
      </c>
      <c r="F6" s="58" t="str">
        <f t="shared" si="2"/>
        <v>byte Dollar[][2] = {{5, 1},{4, 1},{3, 1},{3, 0},{2, 0},{2, 1},{1, 1},{0, 2},{1, 2},{1, 3},{2, 3},{3, 3},{4, 3},{5, 4},{4, 4},{4, 5},{3, 5},{3, 6},{2, 6},{2, 5},{1, 5},{0, 5}}; // $ //</v>
      </c>
      <c r="G6" s="59" t="str">
        <f t="shared" si="3"/>
        <v>case '$': DrawDigit(axis, xyz, Dollar, 22, offset); break; //  Hand-writting character ' $ ' //</v>
      </c>
    </row>
    <row r="7" spans="1:7" x14ac:dyDescent="0.3">
      <c r="A7" s="56" t="s">
        <v>224</v>
      </c>
      <c r="B7" s="57" t="str">
        <f t="shared" si="0"/>
        <v>%</v>
      </c>
      <c r="C7" s="58">
        <v>37</v>
      </c>
      <c r="D7" s="58" t="s">
        <v>318</v>
      </c>
      <c r="E7" s="75">
        <f t="shared" si="1"/>
        <v>20</v>
      </c>
      <c r="F7" s="58" t="str">
        <f t="shared" si="2"/>
        <v>byte Percent[][2] = {{0, 1},{1, 1},{1, 2},{0, 2},{5, 5},{6, 5},{6, 6},{5, 6},{6, 1},{5, 1},{5, 2},{4, 2},{4, 3},{3, 3},{3, 4},{2, 4},{2, 5},{1, 5},{1, 6},{0, 6}}; // % //</v>
      </c>
      <c r="G7" s="59" t="str">
        <f t="shared" si="3"/>
        <v>case '%': DrawDigit(axis, xyz, Percent, 20, offset); break; //  Hand-writting character ' % ' //</v>
      </c>
    </row>
    <row r="8" spans="1:7" x14ac:dyDescent="0.3">
      <c r="A8" s="56" t="s">
        <v>225</v>
      </c>
      <c r="B8" s="57" t="str">
        <f t="shared" si="0"/>
        <v>&amp;</v>
      </c>
      <c r="C8" s="58">
        <v>38</v>
      </c>
      <c r="D8" s="58" t="s">
        <v>319</v>
      </c>
      <c r="E8" s="75">
        <f t="shared" si="1"/>
        <v>29</v>
      </c>
      <c r="F8" s="58" t="str">
        <f t="shared" si="2"/>
        <v>byte Ampersand[][2] = {{6, 3},{5, 3},{5, 4},{4, 5},{3, 6},{2, 6},{1, 6},{1, 5},{0, 5},{1, 4},{0, 4},{1, 3},{2, 3},{3, 2},{4, 2},{5, 1},{4, 1},{4, 0},{3, 0},{2, 0},{1, 1},{2, 1},{2, 2},{3, 3},{3, 4},{4, 4},{5, 5},{5, 6},{6, 6}}; // &amp; //</v>
      </c>
      <c r="G8" s="59" t="str">
        <f t="shared" si="3"/>
        <v>case '&amp;': DrawDigit(axis, xyz, Ampersand, 29, offset); break; //  Hand-writting character ' &amp; ' //</v>
      </c>
    </row>
    <row r="9" spans="1:7" x14ac:dyDescent="0.3">
      <c r="A9" s="56" t="s">
        <v>226</v>
      </c>
      <c r="B9" s="57" t="str">
        <f t="shared" si="0"/>
        <v>'</v>
      </c>
      <c r="C9" s="58">
        <v>39</v>
      </c>
      <c r="D9" s="58" t="s">
        <v>320</v>
      </c>
      <c r="E9" s="75">
        <f t="shared" si="1"/>
        <v>6</v>
      </c>
      <c r="F9" s="58" t="str">
        <f t="shared" si="2"/>
        <v>byte Apostrophe[][2] = {{2, 0},{2, 1},{1, 0},{1, 1},{1, 2},{0, 2}}; // ' //</v>
      </c>
      <c r="G9" s="59" t="str">
        <f t="shared" si="3"/>
        <v>case ''': DrawDigit(axis, xyz, Apostrophe, 6, offset); break; //  Hand-writting character ' ' ' //</v>
      </c>
    </row>
    <row r="10" spans="1:7" x14ac:dyDescent="0.3">
      <c r="A10" s="56" t="s">
        <v>227</v>
      </c>
      <c r="B10" s="57" t="str">
        <f t="shared" si="0"/>
        <v>(</v>
      </c>
      <c r="C10" s="58">
        <v>40</v>
      </c>
      <c r="D10" s="58" t="s">
        <v>321</v>
      </c>
      <c r="E10" s="75">
        <f t="shared" si="1"/>
        <v>14</v>
      </c>
      <c r="F10" s="58" t="str">
        <f t="shared" si="2"/>
        <v>byte Parentheses1[][2] = {{4, 0},{3, 0},{3, 1},{2, 1},{2, 2},{1, 2},{1, 3},{2, 3},{2, 4},{1, 4},{2, 5},{3, 5},{3, 6},{4, 6}}; // ( //</v>
      </c>
      <c r="G10" s="59" t="str">
        <f t="shared" si="3"/>
        <v>case '(': DrawDigit(axis, xyz, Parentheses1, 14, offset); break; //  Hand-writting character ' ( ' //</v>
      </c>
    </row>
    <row r="11" spans="1:7" x14ac:dyDescent="0.3">
      <c r="A11" s="56" t="s">
        <v>228</v>
      </c>
      <c r="B11" s="57" t="str">
        <f t="shared" si="0"/>
        <v>)</v>
      </c>
      <c r="C11" s="58">
        <v>41</v>
      </c>
      <c r="D11" s="58" t="s">
        <v>322</v>
      </c>
      <c r="E11" s="75">
        <f t="shared" si="1"/>
        <v>14</v>
      </c>
      <c r="F11" s="58" t="str">
        <f t="shared" si="2"/>
        <v>byte Parentheses2[][2] = {{1, 0},{2, 0},{2, 1},{3, 1},{3, 2},{4, 2},{4, 3},{3, 3},{4, 4},{3, 4},{3, 5},{2, 5},{2, 6},{1, 6}}; // ) //</v>
      </c>
      <c r="G11" s="59" t="str">
        <f t="shared" si="3"/>
        <v>case ')': DrawDigit(axis, xyz, Parentheses2, 14, offset); break; //  Hand-writting character ' ) ' //</v>
      </c>
    </row>
    <row r="12" spans="1:7" x14ac:dyDescent="0.3">
      <c r="A12" s="56" t="s">
        <v>229</v>
      </c>
      <c r="B12" s="57" t="str">
        <f t="shared" si="0"/>
        <v>*</v>
      </c>
      <c r="C12" s="58">
        <v>42</v>
      </c>
      <c r="D12" s="58" t="s">
        <v>323</v>
      </c>
      <c r="E12" s="75">
        <f t="shared" si="1"/>
        <v>24</v>
      </c>
      <c r="F12" s="58" t="str">
        <f t="shared" si="2"/>
        <v>byte Asterisk[][2] = {{6, 1},{5, 1},{5, 2},{4, 2},{3, 4},{2, 4},{2, 5},{1, 5},{1, 1},{2, 1},{2, 2},{3, 2},{4, 4},{5, 4},{5, 5},{6, 5},{0, 3},{1, 3},{2, 3},{3, 3},{4, 3},{5, 3},{6, 3},{7, 3}}; // * //</v>
      </c>
      <c r="G12" s="59" t="str">
        <f t="shared" si="3"/>
        <v>case '*': DrawDigit(axis, xyz, Asterisk, 24, offset); break; //  Hand-writting character ' * ' //</v>
      </c>
    </row>
    <row r="13" spans="1:7" x14ac:dyDescent="0.3">
      <c r="A13" s="56" t="s">
        <v>230</v>
      </c>
      <c r="B13" s="57" t="str">
        <f t="shared" si="0"/>
        <v>+</v>
      </c>
      <c r="C13" s="58">
        <v>43</v>
      </c>
      <c r="D13" s="58" t="s">
        <v>324</v>
      </c>
      <c r="E13" s="75">
        <f t="shared" si="1"/>
        <v>14</v>
      </c>
      <c r="F13" s="58" t="str">
        <f t="shared" si="2"/>
        <v>byte Plus[][2] = {{2, 1},{3, 1},{3, 2},{2, 2},{2, 3},{3, 3},{3, 4},{2, 4},{2, 5},{3, 5},{0, 3},{1, 3},{4, 3},{5, 3}}; // + //</v>
      </c>
      <c r="G13" s="59" t="str">
        <f t="shared" si="3"/>
        <v>case '+': DrawDigit(axis, xyz, Plus, 14, offset); break; //  Hand-writting character ' + ' //</v>
      </c>
    </row>
    <row r="14" spans="1:7" x14ac:dyDescent="0.3">
      <c r="A14" s="56" t="s">
        <v>231</v>
      </c>
      <c r="B14" s="57" t="str">
        <f t="shared" si="0"/>
        <v>,</v>
      </c>
      <c r="C14" s="58">
        <v>44</v>
      </c>
      <c r="D14" s="58" t="s">
        <v>325</v>
      </c>
      <c r="E14" s="75">
        <f t="shared" si="1"/>
        <v>7</v>
      </c>
      <c r="F14" s="58" t="str">
        <f t="shared" si="2"/>
        <v>byte Comma[][2] = {{1, 5},{2, 5},{3, 5},{3, 6},{2, 6},{2, 7},{1, 7}}; // , //</v>
      </c>
      <c r="G14" s="59" t="str">
        <f t="shared" si="3"/>
        <v>case ',': DrawDigit(axis, xyz, Comma, 7, offset); break; //  Hand-writting character ' , ' //</v>
      </c>
    </row>
    <row r="15" spans="1:7" x14ac:dyDescent="0.3">
      <c r="A15" s="56" t="s">
        <v>232</v>
      </c>
      <c r="B15" s="57" t="str">
        <f t="shared" si="0"/>
        <v>-</v>
      </c>
      <c r="C15" s="58">
        <v>45</v>
      </c>
      <c r="D15" s="58" t="s">
        <v>326</v>
      </c>
      <c r="E15" s="75">
        <f t="shared" si="1"/>
        <v>6</v>
      </c>
      <c r="F15" s="58" t="str">
        <f t="shared" si="2"/>
        <v>byte Hyphen[][2] = {{0, 3},{1, 3},{2, 3},{3, 3},{4, 3},{5, 3}}; // - //</v>
      </c>
      <c r="G15" s="59" t="str">
        <f t="shared" si="3"/>
        <v>case '-': DrawDigit(axis, xyz, Hyphen, 6, offset); break; //  Hand-writting character ' - ' //</v>
      </c>
    </row>
    <row r="16" spans="1:7" x14ac:dyDescent="0.3">
      <c r="A16" s="56" t="s">
        <v>233</v>
      </c>
      <c r="B16" s="57" t="str">
        <f t="shared" si="0"/>
        <v>.</v>
      </c>
      <c r="C16" s="58">
        <v>46</v>
      </c>
      <c r="D16" s="58" t="s">
        <v>327</v>
      </c>
      <c r="E16" s="75">
        <f t="shared" si="1"/>
        <v>4</v>
      </c>
      <c r="F16" s="58" t="str">
        <f>"byte "&amp;A16&amp;"[][2] = "&amp;D16&amp;" //"</f>
        <v>byte Dot[][2] = {{2, 5},{3, 5},{3, 6},{2, 6}}; // . //</v>
      </c>
      <c r="G16" s="59" t="str">
        <f t="shared" si="3"/>
        <v>case '.': DrawDigit(axis, xyz, Dot, 4, offset); break; //  Hand-writting character ' . ' //</v>
      </c>
    </row>
    <row r="17" spans="1:7" x14ac:dyDescent="0.3">
      <c r="A17" s="56" t="s">
        <v>234</v>
      </c>
      <c r="B17" s="57" t="str">
        <f t="shared" si="0"/>
        <v>/</v>
      </c>
      <c r="C17" s="58">
        <v>47</v>
      </c>
      <c r="D17" s="58" t="s">
        <v>328</v>
      </c>
      <c r="E17" s="75">
        <f t="shared" si="1"/>
        <v>13</v>
      </c>
      <c r="F17" s="58" t="str">
        <f t="shared" si="2"/>
        <v>byte Slash[][2] = {{6, 0},{5, 0},{5, 1},{4, 1},{4, 2},{3, 2},{3, 3},{2, 3},{2, 4},{1, 4},{1, 5},{0, 5},{0, 6}}; // / //</v>
      </c>
      <c r="G17" s="59" t="str">
        <f t="shared" si="3"/>
        <v>case '/': DrawDigit(axis, xyz, Slash, 13, offset); break; //  Hand-writting character ' / ' //</v>
      </c>
    </row>
    <row r="18" spans="1:7" x14ac:dyDescent="0.3">
      <c r="A18" s="56" t="s">
        <v>235</v>
      </c>
      <c r="B18" s="57" t="str">
        <f t="shared" si="0"/>
        <v>0</v>
      </c>
      <c r="C18" s="58">
        <v>48</v>
      </c>
      <c r="D18" s="58" t="s">
        <v>329</v>
      </c>
      <c r="E18" s="75">
        <f t="shared" si="1"/>
        <v>32</v>
      </c>
      <c r="F18" s="58" t="str">
        <f t="shared" si="2"/>
        <v>byte Zero[][2] = {{4, 0},{3, 0},{2, 0},{1, 0},{0, 1},{1, 1},{1, 2},{0, 2},{0, 3},{1, 3},{1, 4},{0, 4},{0, 5},{1, 5},{1, 6},{2, 6},{3, 6},{4, 6},{4, 5},{5, 5},{5, 4},{4, 4},{4, 3},{5, 3},{5, 2},{4, 2},{5, 1},{4, 1},{3, 2},{3, 3},{2, 3},{2, 4}}; // 0 //</v>
      </c>
      <c r="G18" s="59" t="str">
        <f t="shared" si="3"/>
        <v>case '0': DrawDigit(axis, xyz, Zero, 32, offset); break; //  Hand-writting character ' 0 ' //</v>
      </c>
    </row>
    <row r="19" spans="1:7" x14ac:dyDescent="0.3">
      <c r="A19" s="56" t="s">
        <v>236</v>
      </c>
      <c r="B19" s="57" t="str">
        <f t="shared" si="0"/>
        <v>1</v>
      </c>
      <c r="C19" s="58">
        <v>49</v>
      </c>
      <c r="D19" s="58" t="s">
        <v>330</v>
      </c>
      <c r="E19" s="75">
        <f t="shared" si="1"/>
        <v>20</v>
      </c>
      <c r="F19" s="58" t="str">
        <f t="shared" si="2"/>
        <v>byte One[][2] = {{0, 1},{1, 1},{2, 0},{3, 0},{3, 1},{2, 1},{2, 2},{3, 2},{3, 3},{2, 3},{2, 4},{3, 4},{3, 5},{2, 5},{0, 6},{1, 6},{2, 6},{3, 6},{4, 6},{5, 6}}; // 1 //</v>
      </c>
      <c r="G19" s="59" t="str">
        <f t="shared" si="3"/>
        <v>case '1': DrawDigit(axis, xyz, One, 20, offset); break; //  Hand-writting character ' 1 ' //</v>
      </c>
    </row>
    <row r="20" spans="1:7" x14ac:dyDescent="0.3">
      <c r="A20" s="56" t="s">
        <v>237</v>
      </c>
      <c r="B20" s="57" t="str">
        <f t="shared" si="0"/>
        <v>2</v>
      </c>
      <c r="C20" s="58">
        <v>50</v>
      </c>
      <c r="D20" s="58" t="s">
        <v>331</v>
      </c>
      <c r="E20" s="75">
        <f t="shared" si="1"/>
        <v>25</v>
      </c>
      <c r="F20" s="58" t="str">
        <f t="shared" si="2"/>
        <v>byte Two[][2] = {{1, 1},{0, 1},{1, 0},{2, 0},{3, 0},{4, 0},{5, 1},{4, 1},{4, 2},{5, 2},{4, 3},{3, 3},{2, 3},{2, 4},{1, 4},{1, 5},{0, 5},{0, 6},{1, 6},{2, 6},{3, 6},{4, 6},{5, 6},{5, 5},{4, 5}}; // 2 //</v>
      </c>
      <c r="G20" s="59" t="str">
        <f t="shared" si="3"/>
        <v>case '2': DrawDigit(axis, xyz, Two, 25, offset); break; //  Hand-writting character ' 2 ' //</v>
      </c>
    </row>
    <row r="21" spans="1:7" x14ac:dyDescent="0.3">
      <c r="A21" s="56" t="s">
        <v>238</v>
      </c>
      <c r="B21" s="57" t="str">
        <f t="shared" si="0"/>
        <v>3</v>
      </c>
      <c r="C21" s="58">
        <v>51</v>
      </c>
      <c r="D21" s="58" t="s">
        <v>332</v>
      </c>
      <c r="E21" s="75">
        <f t="shared" si="1"/>
        <v>23</v>
      </c>
      <c r="F21" s="58" t="str">
        <f t="shared" si="2"/>
        <v>byte Three[][2] = {{0, 1},{1, 1},{1, 0},{2, 0},{3, 0},{4, 0},{5, 1},{4, 1},{5, 2},{4, 2},{2, 3},{3, 3},{4, 3},{5, 4},{4, 4},{5, 5},{4, 5},{4, 6},{3, 6},{2, 6},{1, 6},{1, 5},{0, 5}}; // 3 //</v>
      </c>
      <c r="G21" s="59" t="str">
        <f t="shared" si="3"/>
        <v>case '3': DrawDigit(axis, xyz, Three, 23, offset); break; //  Hand-writting character ' 3 ' //</v>
      </c>
    </row>
    <row r="22" spans="1:7" x14ac:dyDescent="0.3">
      <c r="A22" s="56" t="s">
        <v>239</v>
      </c>
      <c r="B22" s="57" t="str">
        <f t="shared" si="0"/>
        <v>4</v>
      </c>
      <c r="C22" s="58">
        <v>52</v>
      </c>
      <c r="D22" s="58" t="s">
        <v>333</v>
      </c>
      <c r="E22" s="75">
        <f t="shared" si="1"/>
        <v>26</v>
      </c>
      <c r="F22" s="58" t="str">
        <f t="shared" si="2"/>
        <v>byte Four[][2] = {{3, 0},{3, 1},{2, 1},{2, 2},{1, 2},{1, 3},{0, 3},{0, 4},{1, 4},{2, 4},{3, 4},{6, 4},{4, 0},{5, 0},{5, 1},{4, 1},{4, 2},{5, 2},{4, 3},{5, 3},{4, 4},{5, 4},{4, 5},{5, 5},{4, 6},{5, 6}}; // 4 //</v>
      </c>
      <c r="G22" s="59" t="str">
        <f t="shared" si="3"/>
        <v>case '4': DrawDigit(axis, xyz, Four, 26, offset); break; //  Hand-writting character ' 4 ' //</v>
      </c>
    </row>
    <row r="23" spans="1:7" x14ac:dyDescent="0.3">
      <c r="A23" s="56" t="s">
        <v>240</v>
      </c>
      <c r="B23" s="57" t="str">
        <f t="shared" si="0"/>
        <v>5</v>
      </c>
      <c r="C23" s="58">
        <v>53</v>
      </c>
      <c r="D23" s="58" t="s">
        <v>334</v>
      </c>
      <c r="E23" s="75">
        <f t="shared" si="1"/>
        <v>25</v>
      </c>
      <c r="F23" s="58" t="str">
        <f t="shared" si="2"/>
        <v>byte Five[][2] = {{5, 0},{4, 0},{3, 0},{2, 0},{1, 0},{0, 0},{0, 1},{1, 1},{0, 2},{1, 2},{2, 2},{3, 2},{4, 2},{5, 3},{4, 3},{4, 4},{5, 4},{5, 5},{4, 5},{4, 6},{3, 6},{2, 6},{1, 6},{1, 5},{0, 5}}; // 5 //</v>
      </c>
      <c r="G23" s="59" t="str">
        <f t="shared" si="3"/>
        <v>case '5': DrawDigit(axis, xyz, Five, 25, offset); break; //  Hand-writting character ' 5 ' //</v>
      </c>
    </row>
    <row r="24" spans="1:7" x14ac:dyDescent="0.3">
      <c r="A24" s="56" t="s">
        <v>241</v>
      </c>
      <c r="B24" s="57" t="str">
        <f t="shared" si="0"/>
        <v>6</v>
      </c>
      <c r="C24" s="58">
        <v>54</v>
      </c>
      <c r="D24" s="58" t="s">
        <v>335</v>
      </c>
      <c r="E24" s="75">
        <f t="shared" si="1"/>
        <v>24</v>
      </c>
      <c r="F24" s="58" t="str">
        <f t="shared" si="2"/>
        <v>byte Six[][2] = {{4, 0},{3, 0},{2, 0},{2, 1},{1, 1},{0, 2},{1, 2},{1, 3},{0, 3},{0, 4},{1, 4},{1, 5},{0, 5},{1, 6},{2, 6},{3, 6},{4, 6},{4, 5},{5, 5},{5, 4},{4, 4},{4, 3},{3, 3},{2, 3}}; // 6 //</v>
      </c>
      <c r="G24" s="59" t="str">
        <f t="shared" si="3"/>
        <v>case '6': DrawDigit(axis, xyz, Six, 24, offset); break; //  Hand-writting character ' 6 ' //</v>
      </c>
    </row>
    <row r="25" spans="1:7" x14ac:dyDescent="0.3">
      <c r="A25" s="56" t="s">
        <v>242</v>
      </c>
      <c r="B25" s="57" t="str">
        <f t="shared" si="0"/>
        <v>7</v>
      </c>
      <c r="C25" s="58">
        <v>55</v>
      </c>
      <c r="D25" s="58" t="s">
        <v>336</v>
      </c>
      <c r="E25" s="75">
        <f t="shared" si="1"/>
        <v>19</v>
      </c>
      <c r="F25" s="58" t="str">
        <f t="shared" si="2"/>
        <v>byte Seven[][2] = {{0, 1},{1, 1},{1, 0},{2, 0},{3, 0},{4, 0},{5, 0},{4, 1},{5, 1},{5, 2},{4, 2},{4, 3},{3, 3},{3, 4},{2, 4},{1, 5},{2, 5},{2, 6},{1, 6}}; // 7 //</v>
      </c>
      <c r="G25" s="59" t="str">
        <f t="shared" si="3"/>
        <v>case '7': DrawDigit(axis, xyz, Seven, 19, offset); break; //  Hand-writting character ' 7 ' //</v>
      </c>
    </row>
    <row r="26" spans="1:7" x14ac:dyDescent="0.3">
      <c r="A26" s="56" t="s">
        <v>243</v>
      </c>
      <c r="B26" s="57" t="str">
        <f t="shared" si="0"/>
        <v>8</v>
      </c>
      <c r="C26" s="58">
        <v>56</v>
      </c>
      <c r="D26" s="58" t="s">
        <v>337</v>
      </c>
      <c r="E26" s="75">
        <f t="shared" si="1"/>
        <v>28</v>
      </c>
      <c r="F26" s="58" t="str">
        <f t="shared" si="2"/>
        <v>byte Eight[][2] = {{4, 2},{5, 2},{5, 1},{4, 1},{4, 0},{3, 0},{2, 0},{1, 0},{1, 1},{0, 1},{0, 2},{1, 2},{1, 3},{2, 3},{3, 3},{4, 3},{4, 4},{5, 4},{5, 5},{4, 5},{4, 6},{3, 6},{2, 6},{1, 6},{1, 5},{0, 5},{0, 4},{1, 4}}; // 8 //</v>
      </c>
      <c r="G26" s="59" t="str">
        <f t="shared" si="3"/>
        <v>case '8': DrawDigit(axis, xyz, Eight, 28, offset); break; //  Hand-writting character ' 8 ' //</v>
      </c>
    </row>
    <row r="27" spans="1:7" x14ac:dyDescent="0.3">
      <c r="A27" s="56" t="s">
        <v>244</v>
      </c>
      <c r="B27" s="57" t="str">
        <f t="shared" si="0"/>
        <v>9</v>
      </c>
      <c r="C27" s="58">
        <v>57</v>
      </c>
      <c r="D27" s="58" t="s">
        <v>338</v>
      </c>
      <c r="E27" s="75">
        <f t="shared" si="1"/>
        <v>24</v>
      </c>
      <c r="F27" s="58" t="str">
        <f t="shared" si="2"/>
        <v>byte Nine[][2] = {{3, 3},{2, 3},{1, 3},{1, 2},{0, 2},{0, 1},{1, 1},{1, 0},{2, 0},{3, 0},{4, 0},{4, 1},{5, 1},{5, 2},{4, 2},{4, 3},{5, 3},{5, 4},{4, 4},{4, 5},{3, 5},{3, 6},{2, 6},{1, 6}}; // 9 //</v>
      </c>
      <c r="G27" s="59" t="str">
        <f t="shared" si="3"/>
        <v>case '9': DrawDigit(axis, xyz, Nine, 24, offset); break; //  Hand-writting character ' 9 ' //</v>
      </c>
    </row>
    <row r="28" spans="1:7" x14ac:dyDescent="0.3">
      <c r="A28" s="56" t="s">
        <v>245</v>
      </c>
      <c r="B28" s="57" t="str">
        <f t="shared" si="0"/>
        <v>:</v>
      </c>
      <c r="C28" s="58">
        <v>58</v>
      </c>
      <c r="D28" s="58" t="s">
        <v>339</v>
      </c>
      <c r="E28" s="75">
        <f t="shared" si="1"/>
        <v>8</v>
      </c>
      <c r="F28" s="58" t="str">
        <f t="shared" si="2"/>
        <v>byte Colon[][2] = {{2, 2},{3, 2},{3, 3},{2, 3},{2, 5},{3, 5},{3, 6},{2, 6}}; // : //</v>
      </c>
      <c r="G28" s="59" t="str">
        <f t="shared" si="3"/>
        <v>case ':': DrawDigit(axis, xyz, Colon, 8, offset); break; //  Hand-writting character ' : ' //</v>
      </c>
    </row>
    <row r="29" spans="1:7" x14ac:dyDescent="0.3">
      <c r="A29" s="56" t="s">
        <v>246</v>
      </c>
      <c r="B29" s="57" t="str">
        <f t="shared" si="0"/>
        <v>;</v>
      </c>
      <c r="C29" s="58">
        <v>59</v>
      </c>
      <c r="D29" s="58" t="s">
        <v>340</v>
      </c>
      <c r="E29" s="75">
        <f t="shared" si="1"/>
        <v>11</v>
      </c>
      <c r="F29" s="58" t="str">
        <f t="shared" si="2"/>
        <v>byte Semicolon[][2] = {{2, 2},{3, 2},{3, 3},{2, 3},{1, 5},{2, 5},{3, 5},{3, 6},{2, 6},{2, 7},{1, 7}}; // ; //</v>
      </c>
      <c r="G29" s="59" t="str">
        <f t="shared" si="3"/>
        <v>case ';': DrawDigit(axis, xyz, Semicolon, 11, offset); break; //  Hand-writting character ' ; ' //</v>
      </c>
    </row>
    <row r="30" spans="1:7" x14ac:dyDescent="0.3">
      <c r="A30" s="56" t="s">
        <v>247</v>
      </c>
      <c r="B30" s="57" t="str">
        <f t="shared" si="0"/>
        <v>&lt;</v>
      </c>
      <c r="C30" s="58">
        <v>60</v>
      </c>
      <c r="D30" s="58" t="s">
        <v>341</v>
      </c>
      <c r="E30" s="75">
        <f t="shared" si="1"/>
        <v>14</v>
      </c>
      <c r="F30" s="58" t="str">
        <f t="shared" si="2"/>
        <v>byte Less[][2] = {{4, 0},{3, 0},{3, 1},{2, 1},{2, 2},{1, 2},{0, 3},{1, 3},{1, 4},{2, 4},{2, 5},{3, 5},{3, 6},{4, 6}}; // &lt; //</v>
      </c>
      <c r="G30" s="59" t="str">
        <f t="shared" si="3"/>
        <v>case '&lt;': DrawDigit(axis, xyz, Less, 14, offset); break; //  Hand-writting character ' &lt; ' //</v>
      </c>
    </row>
    <row r="31" spans="1:7" x14ac:dyDescent="0.3">
      <c r="A31" s="56" t="s">
        <v>248</v>
      </c>
      <c r="B31" s="57" t="str">
        <f t="shared" si="0"/>
        <v>=</v>
      </c>
      <c r="C31" s="58">
        <v>61</v>
      </c>
      <c r="D31" s="58" t="s">
        <v>342</v>
      </c>
      <c r="E31" s="75">
        <f t="shared" si="1"/>
        <v>12</v>
      </c>
      <c r="F31" s="58" t="str">
        <f t="shared" si="2"/>
        <v>byte Equals[][2] = {{0, 2},{1, 2},{2, 2},{3, 2},{4, 2},{5, 2},{0, 4},{1, 4},{2, 4},{3, 4},{4, 4},{5, 4}}; // = //</v>
      </c>
      <c r="G31" s="59" t="str">
        <f t="shared" si="3"/>
        <v>case '=': DrawDigit(axis, xyz, Equals, 12, offset); break; //  Hand-writting character ' = ' //</v>
      </c>
    </row>
    <row r="32" spans="1:7" x14ac:dyDescent="0.3">
      <c r="A32" s="56" t="s">
        <v>408</v>
      </c>
      <c r="B32" s="57" t="str">
        <f t="shared" si="0"/>
        <v>&gt;</v>
      </c>
      <c r="C32" s="58">
        <v>62</v>
      </c>
      <c r="D32" s="58" t="s">
        <v>343</v>
      </c>
      <c r="E32" s="75">
        <f t="shared" si="1"/>
        <v>14</v>
      </c>
      <c r="F32" s="58" t="str">
        <f t="shared" si="2"/>
        <v>byte Greater[][2] = {{1, 0},{2, 0},{2, 1},{3, 1},{3, 2},{4, 2},{5, 3},{4, 3},{4, 4},{3, 4},{3, 5},{2, 5},{2, 6},{1, 6}}; // &gt; //</v>
      </c>
      <c r="G32" s="59" t="str">
        <f t="shared" si="3"/>
        <v>case '&gt;': DrawDigit(axis, xyz, Greater, 14, offset); break; //  Hand-writting character ' &gt; ' //</v>
      </c>
    </row>
    <row r="33" spans="1:7" x14ac:dyDescent="0.3">
      <c r="A33" s="56" t="s">
        <v>249</v>
      </c>
      <c r="B33" s="57" t="str">
        <f t="shared" si="0"/>
        <v>?</v>
      </c>
      <c r="C33" s="58">
        <v>63</v>
      </c>
      <c r="D33" s="58" t="s">
        <v>344</v>
      </c>
      <c r="E33" s="75">
        <f t="shared" si="1"/>
        <v>16</v>
      </c>
      <c r="F33" s="58" t="str">
        <f t="shared" si="2"/>
        <v>byte Question[][2] = {{0, 1},{1, 1},{1, 0},{2, 0},{3, 0},{4, 0},{5, 1},{4, 1},{4, 2},{5, 2},{4, 3},{3, 3},{3, 4},{2, 4},{2, 6},{3, 6}}; // ? //</v>
      </c>
      <c r="G33" s="59" t="str">
        <f t="shared" si="3"/>
        <v>case '?': DrawDigit(axis, xyz, Question, 16, offset); break; //  Hand-writting character ' ? ' //</v>
      </c>
    </row>
    <row r="34" spans="1:7" x14ac:dyDescent="0.3">
      <c r="A34" s="56" t="s">
        <v>250</v>
      </c>
      <c r="B34" s="57" t="str">
        <f t="shared" si="0"/>
        <v>@</v>
      </c>
      <c r="C34" s="58">
        <v>64</v>
      </c>
      <c r="D34" s="58" t="s">
        <v>345</v>
      </c>
      <c r="E34" s="75">
        <f t="shared" si="1"/>
        <v>33</v>
      </c>
      <c r="F34" s="58" t="str">
        <f t="shared" si="2"/>
        <v>byte ATsign[][2] = {{3, 4},{3, 3},{3, 2},{4, 2},{4, 3},{4, 4},{5, 4},{6, 4},{6, 3},{5, 3},{5, 2},{6, 2},{6, 1},{5, 1},{5, 0},{4, 0},{3, 0},{2, 0},{1, 0},{0, 1},{1, 1},{1, 2},{0, 2},{0, 3},{1, 3},{1, 4},{0, 4},{0, 5},{1, 5},{1, 6},{2, 6},{3, 6},{4, 6}}; // @ //</v>
      </c>
      <c r="G34" s="59" t="str">
        <f t="shared" si="3"/>
        <v>case '@': DrawDigit(axis, xyz, ATsign, 33, offset); break; //  Hand-writting character ' @ ' //</v>
      </c>
    </row>
    <row r="35" spans="1:7" x14ac:dyDescent="0.3">
      <c r="A35" s="56" t="s">
        <v>251</v>
      </c>
      <c r="B35" s="57" t="str">
        <f t="shared" si="0"/>
        <v>A</v>
      </c>
      <c r="C35" s="58">
        <v>65</v>
      </c>
      <c r="D35" s="58" t="s">
        <v>346</v>
      </c>
      <c r="E35" s="75">
        <f t="shared" si="1"/>
        <v>28</v>
      </c>
      <c r="F35" s="58" t="str">
        <f t="shared" si="2"/>
        <v>byte Capital_A[][2] = {{1, 6},{0, 6},{0, 5},{1, 5},{1, 4},{0, 4},{0, 3},{1, 3},{1, 2},{0, 2},{1, 1},{2, 1},{2, 0},{3, 0},{3, 1},{4, 1},{4, 2},{5, 2},{5, 3},{4, 3},{4, 4},{5, 4},{5, 5},{4, 5},{4, 6},{5, 6},{2, 4},{3, 4}}; // A //</v>
      </c>
      <c r="G35" s="59" t="str">
        <f t="shared" si="3"/>
        <v>case 'A': DrawDigit(axis, xyz, Capital_A, 28, offset); break; //  Hand-writting character ' A ' //</v>
      </c>
    </row>
    <row r="36" spans="1:7" x14ac:dyDescent="0.3">
      <c r="A36" s="56" t="s">
        <v>252</v>
      </c>
      <c r="B36" s="57" t="str">
        <f t="shared" si="0"/>
        <v>B</v>
      </c>
      <c r="C36" s="58">
        <v>66</v>
      </c>
      <c r="D36" s="58" t="s">
        <v>347</v>
      </c>
      <c r="E36" s="75">
        <f t="shared" si="1"/>
        <v>32</v>
      </c>
      <c r="F36" s="58" t="str">
        <f t="shared" si="2"/>
        <v>byte Capital_B[][2] = {{0, 6},{1, 6},{2, 6},{2, 5},{1, 5},{1, 4},{2, 4},{2, 3},{1, 3},{1, 2},{2, 2},{2, 1},{1, 1},{1, 0},{2, 0},{3, 0},{4, 0},{5, 0},{5, 1},{6, 1},{6, 2},{5, 2},{4, 3},{3, 3},{5, 3},{5, 4},{6, 4},{6, 5},{5, 5},{5, 6},{4, 6},{3, 6}}; // B //</v>
      </c>
      <c r="G36" s="59" t="str">
        <f t="shared" si="3"/>
        <v>case 'B': DrawDigit(axis, xyz, Capital_B, 32, offset); break; //  Hand-writting character ' B ' //</v>
      </c>
    </row>
    <row r="37" spans="1:7" x14ac:dyDescent="0.3">
      <c r="A37" s="56" t="s">
        <v>253</v>
      </c>
      <c r="B37" s="57" t="str">
        <f t="shared" si="0"/>
        <v>C</v>
      </c>
      <c r="C37" s="58">
        <v>67</v>
      </c>
      <c r="D37" s="58" t="s">
        <v>348</v>
      </c>
      <c r="E37" s="75">
        <f t="shared" si="1"/>
        <v>22</v>
      </c>
      <c r="F37" s="58" t="str">
        <f t="shared" si="2"/>
        <v>byte Capital_C[][2] = {{6, 1},{5, 1},{5, 0},{4, 0},{3, 0},{2, 0},{2, 1},{1, 1},{1, 2},{0, 2},{0, 3},{1, 3},{1, 4},{0, 4},{1, 5},{2, 5},{2, 6},{3, 6},{4, 6},{5, 6},{5, 5},{6, 5}}; // C //</v>
      </c>
      <c r="G37" s="59" t="str">
        <f t="shared" si="3"/>
        <v>case 'C': DrawDigit(axis, xyz, Capital_C, 22, offset); break; //  Hand-writting character ' C ' //</v>
      </c>
    </row>
    <row r="38" spans="1:7" x14ac:dyDescent="0.3">
      <c r="A38" s="56" t="s">
        <v>254</v>
      </c>
      <c r="B38" s="57" t="str">
        <f t="shared" si="0"/>
        <v>D</v>
      </c>
      <c r="C38" s="58">
        <v>68</v>
      </c>
      <c r="D38" s="58" t="s">
        <v>349</v>
      </c>
      <c r="E38" s="75">
        <f t="shared" si="1"/>
        <v>31</v>
      </c>
      <c r="F38" s="58" t="str">
        <f t="shared" si="2"/>
        <v>byte Capital_D[][2] = {{3, 0},{4, 1},{4, 0},{5, 0},{5, 1},{6, 2},{5, 2},{5, 3},{6, 3},{6, 4},{5, 4},{4, 5},{5, 5},{5, 6},{4, 6},{3, 6},{1, 0},{2, 0},{2, 1},{1, 1},{1, 2},{2, 2},{2, 3},{1, 3},{1, 4},{2, 4},{2, 5},{1, 5},{2, 6},{1, 6},{0, 6}}; // D //</v>
      </c>
      <c r="G38" s="59" t="str">
        <f t="shared" si="3"/>
        <v>case 'D': DrawDigit(axis, xyz, Capital_D, 31, offset); break; //  Hand-writting character ' D ' //</v>
      </c>
    </row>
    <row r="39" spans="1:7" x14ac:dyDescent="0.3">
      <c r="A39" s="56" t="s">
        <v>255</v>
      </c>
      <c r="B39" s="57" t="str">
        <f t="shared" si="0"/>
        <v>E</v>
      </c>
      <c r="C39" s="58">
        <v>69</v>
      </c>
      <c r="D39" s="58" t="s">
        <v>350</v>
      </c>
      <c r="E39" s="75">
        <f t="shared" si="1"/>
        <v>29</v>
      </c>
      <c r="F39" s="58" t="str">
        <f t="shared" si="2"/>
        <v>byte Capital_E[][2] = {{6, 1},{6, 0},{5, 0},{4, 0},{3, 0},{2, 0},{1, 0},{1, 1},{2, 1},{2, 2},{1, 2},{1, 3},{2, 3},{2, 4},{1, 4},{2, 5},{1, 5},{0, 6},{1, 6},{2, 6},{3, 6},{4, 6},{5, 6},{6, 6},{6, 5},{3, 3},{4, 2},{4, 3},{4, 4}}; // E //</v>
      </c>
      <c r="G39" s="59" t="str">
        <f t="shared" si="3"/>
        <v>case 'E': DrawDigit(axis, xyz, Capital_E, 29, offset); break; //  Hand-writting character ' E ' //</v>
      </c>
    </row>
    <row r="40" spans="1:7" x14ac:dyDescent="0.3">
      <c r="A40" s="56" t="s">
        <v>256</v>
      </c>
      <c r="B40" s="57" t="str">
        <f t="shared" si="0"/>
        <v>F</v>
      </c>
      <c r="C40" s="58">
        <v>70</v>
      </c>
      <c r="D40" s="58" t="s">
        <v>351</v>
      </c>
      <c r="E40" s="75">
        <f t="shared" si="1"/>
        <v>25</v>
      </c>
      <c r="F40" s="58" t="str">
        <f t="shared" si="2"/>
        <v>byte Capital_F[][2] = {{6, 1},{6, 0},{5, 0},{4, 0},{3, 0},{2, 0},{1, 0},{1, 1},{2, 1},{2, 2},{1, 2},{1, 3},{2, 3},{2, 4},{1, 4},{2, 5},{1, 5},{0, 6},{1, 6},{2, 6},{3, 6},{3, 3},{4, 2},{4, 3},{4, 4}}; // F //</v>
      </c>
      <c r="G40" s="59" t="str">
        <f t="shared" si="3"/>
        <v>case 'F': DrawDigit(axis, xyz, Capital_F, 25, offset); break; //  Hand-writting character ' F ' //</v>
      </c>
    </row>
    <row r="41" spans="1:7" x14ac:dyDescent="0.3">
      <c r="A41" s="56" t="s">
        <v>257</v>
      </c>
      <c r="B41" s="57" t="str">
        <f t="shared" si="0"/>
        <v>G</v>
      </c>
      <c r="C41" s="58">
        <v>71</v>
      </c>
      <c r="D41" s="58" t="s">
        <v>352</v>
      </c>
      <c r="E41" s="75">
        <f t="shared" si="1"/>
        <v>26</v>
      </c>
      <c r="F41" s="58" t="str">
        <f t="shared" si="2"/>
        <v>byte Capital_G[][2] = {{6, 1},{5, 1},{5, 0},{4, 0},{3, 0},{2, 0},{2, 1},{1, 1},{0, 2},{1, 2},{0, 3},{1, 3},{0, 4},{1, 4},{1, 5},{2, 5},{2, 6},{3, 6},{4, 6},{5, 6},{6, 6},{5, 5},{6, 5},{6, 4},{5, 4},{4, 4}}; // G //</v>
      </c>
      <c r="G41" s="59" t="str">
        <f t="shared" si="3"/>
        <v>case 'G': DrawDigit(axis, xyz, Capital_G, 26, offset); break; //  Hand-writting character ' G ' //</v>
      </c>
    </row>
    <row r="42" spans="1:7" x14ac:dyDescent="0.3">
      <c r="A42" s="56" t="s">
        <v>258</v>
      </c>
      <c r="B42" s="57" t="str">
        <f t="shared" si="0"/>
        <v>H</v>
      </c>
      <c r="C42" s="58">
        <v>72</v>
      </c>
      <c r="D42" s="58" t="s">
        <v>353</v>
      </c>
      <c r="E42" s="75">
        <f t="shared" si="1"/>
        <v>30</v>
      </c>
      <c r="F42" s="58" t="str">
        <f t="shared" si="2"/>
        <v>byte Capital_H[][2] = {{0, 0},{1, 0},{0, 1},{1, 1},{0, 2},{1, 2},{0, 3},{1, 3},{0, 4},{1, 4},{0, 5},{1, 5},{0, 6},{1, 6},{4, 0},{5, 0},{4, 1},{5, 1},{4, 2},{5, 2},{4, 3},{5, 3},{4, 4},{5, 4},{4, 5},{5, 5},{4, 6},{5, 6},{2, 3},{3, 3}}; // H //</v>
      </c>
      <c r="G42" s="59" t="str">
        <f t="shared" si="3"/>
        <v>case 'H': DrawDigit(axis, xyz, Capital_H, 30, offset); break; //  Hand-writting character ' H ' //</v>
      </c>
    </row>
    <row r="43" spans="1:7" x14ac:dyDescent="0.3">
      <c r="A43" s="56" t="s">
        <v>259</v>
      </c>
      <c r="B43" s="57" t="str">
        <f t="shared" si="0"/>
        <v>I</v>
      </c>
      <c r="C43" s="58">
        <v>73</v>
      </c>
      <c r="D43" s="58" t="s">
        <v>354</v>
      </c>
      <c r="E43" s="75">
        <f t="shared" si="1"/>
        <v>18</v>
      </c>
      <c r="F43" s="58" t="str">
        <f t="shared" si="2"/>
        <v>byte Capital_I[][2] = {{1, 0},{2, 0},{3, 0},{4, 0},{3, 1},{2, 1},{2, 2},{3, 2},{3, 3},{2, 3},{2, 4},{3, 4},{3, 5},{2, 5},{1, 6},{2, 6},{3, 6},{4, 6}}; // I //</v>
      </c>
      <c r="G43" s="59" t="str">
        <f t="shared" si="3"/>
        <v>case 'I': DrawDigit(axis, xyz, Capital_I, 18, offset); break; //  Hand-writting character ' I ' //</v>
      </c>
    </row>
    <row r="44" spans="1:7" x14ac:dyDescent="0.3">
      <c r="A44" s="56" t="s">
        <v>260</v>
      </c>
      <c r="B44" s="57" t="str">
        <f t="shared" si="0"/>
        <v>J</v>
      </c>
      <c r="C44" s="58">
        <v>74</v>
      </c>
      <c r="D44" s="58" t="s">
        <v>355</v>
      </c>
      <c r="E44" s="75">
        <f t="shared" si="1"/>
        <v>22</v>
      </c>
      <c r="F44" s="58" t="str">
        <f t="shared" si="2"/>
        <v>byte Capital_J[][2] = {{3, 0},{4, 0},{5, 0},{6, 0},{5, 1},{4, 1},{4, 2},{5, 2},{5, 3},{4, 3},{4, 4},{5, 4},{5, 5},{4, 5},{4, 6},{3, 6},{2, 6},{1, 6},{1, 5},{0, 5},{0, 4},{1, 4}}; // J //</v>
      </c>
      <c r="G44" s="59" t="str">
        <f t="shared" si="3"/>
        <v>case 'J': DrawDigit(axis, xyz, Capital_J, 22, offset); break; //  Hand-writting character ' J ' //</v>
      </c>
    </row>
    <row r="45" spans="1:7" x14ac:dyDescent="0.3">
      <c r="A45" s="56" t="s">
        <v>261</v>
      </c>
      <c r="B45" s="57" t="str">
        <f t="shared" si="0"/>
        <v>K</v>
      </c>
      <c r="C45" s="58">
        <v>75</v>
      </c>
      <c r="D45" s="58" t="s">
        <v>356</v>
      </c>
      <c r="E45" s="75">
        <f t="shared" si="1"/>
        <v>29</v>
      </c>
      <c r="F45" s="58" t="str">
        <f t="shared" si="2"/>
        <v>byte Capital_K[][2] = {{2, 0},{1, 0},{1, 1},{2, 1},{2, 2},{1, 2},{1, 3},{2, 3},{2, 4},{1, 4},{1, 5},{2, 5},{2, 6},{1, 6},{0, 6},{6, 1},{6, 0},{5, 0},{5, 1},{5, 2},{4, 2},{4, 3},{3, 3},{4, 4},{5, 4},{5, 5},{6, 5},{6, 6},{5, 6}}; // K //</v>
      </c>
      <c r="G45" s="59" t="str">
        <f t="shared" si="3"/>
        <v>case 'K': DrawDigit(axis, xyz, Capital_K, 29, offset); break; //  Hand-writting character ' K ' //</v>
      </c>
    </row>
    <row r="46" spans="1:7" x14ac:dyDescent="0.3">
      <c r="A46" s="56" t="s">
        <v>262</v>
      </c>
      <c r="B46" s="57" t="str">
        <f t="shared" si="0"/>
        <v>L</v>
      </c>
      <c r="C46" s="58">
        <v>76</v>
      </c>
      <c r="D46" s="58" t="s">
        <v>357</v>
      </c>
      <c r="E46" s="75">
        <f t="shared" si="1"/>
        <v>23</v>
      </c>
      <c r="F46" s="58" t="str">
        <f t="shared" si="2"/>
        <v>byte Capital_L[][2] = {{3, 0},{2, 0},{1, 0},{1, 1},{2, 1},{2, 2},{1, 2},{1, 3},{2, 3},{2, 4},{1, 4},{1, 5},{0, 6},{1, 6},{2, 5},{2, 6},{3, 6},{4, 6},{5, 6},{5, 5},{6, 6},{6, 5},{6, 4}}; // L //</v>
      </c>
      <c r="G46" s="59" t="str">
        <f t="shared" si="3"/>
        <v>case 'L': DrawDigit(axis, xyz, Capital_L, 23, offset); break; //  Hand-writting character ' L ' //</v>
      </c>
    </row>
    <row r="47" spans="1:7" x14ac:dyDescent="0.3">
      <c r="A47" s="56" t="s">
        <v>263</v>
      </c>
      <c r="B47" s="57" t="str">
        <f t="shared" si="0"/>
        <v>M</v>
      </c>
      <c r="C47" s="58">
        <v>77</v>
      </c>
      <c r="D47" s="58" t="s">
        <v>358</v>
      </c>
      <c r="E47" s="75">
        <f t="shared" si="1"/>
        <v>34</v>
      </c>
      <c r="F47" s="58" t="str">
        <f t="shared" si="2"/>
        <v>byte Capital_M[][2] = {{1, 6},{0, 6},{0, 5},{1, 5},{1, 4},{0, 4},{0, 3},{1, 3},{1, 2},{0, 2},{1, 1},{0, 1},{0, 0},{1, 0},{2, 1},{2, 2},{3, 3},{3, 2},{4, 2},{4, 1},{5, 0},{6, 0},{6, 1},{5, 1},{5, 2},{6, 2},{6, 3},{5, 3},{5, 4},{6, 4},{6, 5},{5, 5},{5, 6},{6, 6}}; // M //</v>
      </c>
      <c r="G47" s="59" t="str">
        <f t="shared" si="3"/>
        <v>case 'M': DrawDigit(axis, xyz, Capital_M, 34, offset); break; //  Hand-writting character ' M ' //</v>
      </c>
    </row>
    <row r="48" spans="1:7" x14ac:dyDescent="0.3">
      <c r="A48" s="56" t="s">
        <v>264</v>
      </c>
      <c r="B48" s="57" t="str">
        <f t="shared" si="0"/>
        <v>N</v>
      </c>
      <c r="C48" s="58">
        <v>78</v>
      </c>
      <c r="D48" s="58" t="s">
        <v>359</v>
      </c>
      <c r="E48" s="75">
        <f t="shared" si="1"/>
        <v>34</v>
      </c>
      <c r="F48" s="58" t="str">
        <f t="shared" si="2"/>
        <v>byte Capital_N[][2] = {{0, 6},{1, 6},{1, 5},{0, 5},{0, 4},{1, 4},{1, 3},{0, 3},{0, 2},{1, 2},{1, 1},{0, 1},{0, 0},{1, 0},{2, 1},{2, 2},{3, 2},{3, 3},{4, 3},{4, 4},{5, 5},{5, 6},{6, 6},{6, 5},{6, 4},{5, 4},{5, 3},{6, 3},{6, 2},{5, 2},{5, 1},{6, 1},{6, 0},{5, 0}}; // N //</v>
      </c>
      <c r="G48" s="59" t="str">
        <f t="shared" si="3"/>
        <v>case 'N': DrawDigit(axis, xyz, Capital_N, 34, offset); break; //  Hand-writting character ' N ' //</v>
      </c>
    </row>
    <row r="49" spans="1:7" x14ac:dyDescent="0.3">
      <c r="A49" s="56" t="s">
        <v>265</v>
      </c>
      <c r="B49" s="57" t="str">
        <f t="shared" si="0"/>
        <v>O</v>
      </c>
      <c r="C49" s="58">
        <v>79</v>
      </c>
      <c r="D49" s="58" t="s">
        <v>360</v>
      </c>
      <c r="E49" s="75">
        <f t="shared" si="1"/>
        <v>26</v>
      </c>
      <c r="F49" s="58" t="str">
        <f t="shared" si="2"/>
        <v>byte Capital_O[][2] = {{4, 1},{4, 0},{3, 0},{2, 0},{2, 1},{1, 1},{0, 2},{1, 2},{1, 3},{0, 3},{0, 4},{1, 4},{1, 5},{2, 5},{2, 6},{3, 6},{4, 6},{4, 5},{5, 5},{5, 4},{6, 4},{6, 3},{5, 3},{6, 2},{5, 2},{5, 1}}; // O //</v>
      </c>
      <c r="G49" s="59" t="str">
        <f t="shared" si="3"/>
        <v>case 'O': DrawDigit(axis, xyz, Capital_O, 26, offset); break; //  Hand-writting character ' O ' //</v>
      </c>
    </row>
    <row r="50" spans="1:7" x14ac:dyDescent="0.3">
      <c r="A50" s="56" t="s">
        <v>266</v>
      </c>
      <c r="B50" s="57" t="str">
        <f t="shared" si="0"/>
        <v>P</v>
      </c>
      <c r="C50" s="58">
        <v>80</v>
      </c>
      <c r="D50" s="58" t="s">
        <v>361</v>
      </c>
      <c r="E50" s="75">
        <f t="shared" si="1"/>
        <v>26</v>
      </c>
      <c r="F50" s="58" t="str">
        <f t="shared" si="2"/>
        <v>byte Capital_P[][2] = {{3, 3},{4, 3},{5, 3},{6, 2},{5, 2},{6, 1},{5, 1},{5, 0},{4, 0},{3, 0},{2, 0},{1, 0},{1, 1},{2, 1},{1, 2},{2, 2},{1, 3},{2, 3},{1, 4},{2, 4},{2, 5},{1, 5},{0, 6},{1, 6},{2, 6},{3, 6}}; // P //</v>
      </c>
      <c r="G50" s="59" t="str">
        <f t="shared" si="3"/>
        <v>case 'P': DrawDigit(axis, xyz, Capital_P, 26, offset); break; //  Hand-writting character ' P ' //</v>
      </c>
    </row>
    <row r="51" spans="1:7" x14ac:dyDescent="0.3">
      <c r="A51" s="56" t="s">
        <v>267</v>
      </c>
      <c r="B51" s="57" t="str">
        <f t="shared" si="0"/>
        <v>Q</v>
      </c>
      <c r="C51" s="58">
        <v>81</v>
      </c>
      <c r="D51" s="58" t="s">
        <v>362</v>
      </c>
      <c r="E51" s="75">
        <f t="shared" si="1"/>
        <v>28</v>
      </c>
      <c r="F51" s="58" t="str">
        <f t="shared" si="2"/>
        <v>byte Capital_Q[][2] = {{4, 4},{5, 4},{5, 3},{4, 3},{4, 2},{5, 2},{5, 1},{4, 1},{4, 0},{3, 0},{2, 0},{1, 0},{0, 1},{1, 1},{1, 2},{0, 2},{0, 3},{1, 3},{1, 4},{0, 4},{1, 5},{2, 5},{3, 4},{3, 5},{4, 5},{3, 6},{4, 6},{5, 6}}; // Q //</v>
      </c>
      <c r="G51" s="59" t="str">
        <f t="shared" si="3"/>
        <v>case 'Q': DrawDigit(axis, xyz, Capital_Q, 28, offset); break; //  Hand-writting character ' Q ' //</v>
      </c>
    </row>
    <row r="52" spans="1:7" x14ac:dyDescent="0.3">
      <c r="A52" s="56" t="s">
        <v>268</v>
      </c>
      <c r="B52" s="57" t="str">
        <f t="shared" si="0"/>
        <v>R</v>
      </c>
      <c r="C52" s="58">
        <v>82</v>
      </c>
      <c r="D52" s="58" t="s">
        <v>363</v>
      </c>
      <c r="E52" s="75">
        <f t="shared" si="1"/>
        <v>31</v>
      </c>
      <c r="F52" s="58" t="str">
        <f t="shared" si="2"/>
        <v>byte Capital_R[][2] = {{0, 6},{1, 6},{2, 6},{2, 5},{1, 5},{1, 4},{2, 4},{2, 3},{1, 3},{1, 2},{2, 2},{2, 1},{1, 1},{1, 0},{2, 0},{3, 0},{4, 0},{5, 0},{6, 1},{5, 1},{6, 2},{5, 2},{5, 3},{4, 3},{3, 3},{3, 4},{4, 4},{4, 5},{5, 5},{5, 6},{6, 6}}; // R //</v>
      </c>
      <c r="G52" s="59" t="str">
        <f t="shared" si="3"/>
        <v>case 'R': DrawDigit(axis, xyz, Capital_R, 31, offset); break; //  Hand-writting character ' R ' //</v>
      </c>
    </row>
    <row r="53" spans="1:7" x14ac:dyDescent="0.3">
      <c r="A53" s="56" t="s">
        <v>269</v>
      </c>
      <c r="B53" s="57" t="str">
        <f t="shared" si="0"/>
        <v>S</v>
      </c>
      <c r="C53" s="58">
        <v>83</v>
      </c>
      <c r="D53" s="58" t="s">
        <v>364</v>
      </c>
      <c r="E53" s="75">
        <f t="shared" si="1"/>
        <v>25</v>
      </c>
      <c r="F53" s="58" t="str">
        <f t="shared" si="2"/>
        <v>byte Capital_S[][2] = {{5, 1},{4, 1},{4, 0},{3, 0},{2, 0},{1, 0},{0, 1},{1, 1},{0, 2},{1, 2},{2, 2},{2, 3},{3, 3},{3, 4},{4, 3},{4, 4},{5, 4},{5, 5},{4, 5},{4, 6},{3, 6},{2, 6},{1, 6},{1, 5},{0, 5}}; // S //</v>
      </c>
      <c r="G53" s="59" t="str">
        <f t="shared" si="3"/>
        <v>case 'S': DrawDigit(axis, xyz, Capital_S, 25, offset); break; //  Hand-writting character ' S ' //</v>
      </c>
    </row>
    <row r="54" spans="1:7" x14ac:dyDescent="0.3">
      <c r="A54" s="56" t="s">
        <v>270</v>
      </c>
      <c r="B54" s="57" t="str">
        <f t="shared" si="0"/>
        <v>T</v>
      </c>
      <c r="C54" s="58">
        <v>84</v>
      </c>
      <c r="D54" s="58" t="s">
        <v>365</v>
      </c>
      <c r="E54" s="75">
        <f t="shared" si="1"/>
        <v>22</v>
      </c>
      <c r="F54" s="58" t="str">
        <f t="shared" si="2"/>
        <v>byte Capital_T[][2] = {{0, 1},{0, 0},{1, 0},{2, 0},{3, 0},{4, 0},{5, 0},{5, 1},{2, 1},{3, 1},{2, 2},{3, 2},{2, 3},{3, 3},{2, 4},{3, 4},{3, 5},{2, 5},{1, 6},{2, 6},{3, 6},{4, 6}}; // T //</v>
      </c>
      <c r="G54" s="59" t="str">
        <f t="shared" si="3"/>
        <v>case 'T': DrawDigit(axis, xyz, Capital_T, 22, offset); break; //  Hand-writting character ' T ' //</v>
      </c>
    </row>
    <row r="55" spans="1:7" x14ac:dyDescent="0.3">
      <c r="A55" s="56" t="s">
        <v>271</v>
      </c>
      <c r="B55" s="57" t="str">
        <f t="shared" si="0"/>
        <v>U</v>
      </c>
      <c r="C55" s="58">
        <v>85</v>
      </c>
      <c r="D55" s="58" t="s">
        <v>366</v>
      </c>
      <c r="E55" s="75">
        <f t="shared" si="1"/>
        <v>30</v>
      </c>
      <c r="F55" s="58" t="str">
        <f t="shared" si="2"/>
        <v>byte Capital_U[][2] = {{0, 0},{1, 0},{0, 1},{1, 1},{0, 2},{1, 2},{0, 3},{1, 3},{0, 4},{1, 4},{0, 5},{1, 5},{0, 6},{1, 6},{2, 6},{3, 6},{4, 6},{5, 6},{5, 5},{4, 5},{4, 4},{5, 4},{5, 3},{4, 3},{4, 2},{5, 2},{5, 1},{4, 1},{4, 0},{5, 0}}; // U //</v>
      </c>
      <c r="G55" s="59" t="str">
        <f t="shared" si="3"/>
        <v>case 'U': DrawDigit(axis, xyz, Capital_U, 30, offset); break; //  Hand-writting character ' U ' //</v>
      </c>
    </row>
    <row r="56" spans="1:7" x14ac:dyDescent="0.3">
      <c r="A56" s="56" t="s">
        <v>272</v>
      </c>
      <c r="B56" s="57" t="str">
        <f t="shared" si="0"/>
        <v>V</v>
      </c>
      <c r="C56" s="58">
        <v>86</v>
      </c>
      <c r="D56" s="58" t="s">
        <v>367</v>
      </c>
      <c r="E56" s="75">
        <f t="shared" si="1"/>
        <v>26</v>
      </c>
      <c r="F56" s="58" t="str">
        <f t="shared" si="2"/>
        <v>byte Capital_V[][2] = {{0, 0},{1, 0},{0, 1},{1, 1},{0, 2},{1, 2},{0, 3},{1, 3},{0, 4},{1, 4},{1, 5},{2, 5},{2, 6},{3, 6},{3, 5},{4, 5},{4, 4},{5, 4},{5, 3},{4, 3},{4, 2},{5, 2},{5, 1},{4, 1},{4, 0},{5, 0}}; // V //</v>
      </c>
      <c r="G56" s="59" t="str">
        <f t="shared" si="3"/>
        <v>case 'V': DrawDigit(axis, xyz, Capital_V, 26, offset); break; //  Hand-writting character ' V ' //</v>
      </c>
    </row>
    <row r="57" spans="1:7" x14ac:dyDescent="0.3">
      <c r="A57" s="56" t="s">
        <v>273</v>
      </c>
      <c r="B57" s="57" t="str">
        <f t="shared" si="0"/>
        <v>W</v>
      </c>
      <c r="C57" s="58">
        <v>87</v>
      </c>
      <c r="D57" s="58" t="s">
        <v>368</v>
      </c>
      <c r="E57" s="75">
        <f t="shared" si="1"/>
        <v>34</v>
      </c>
      <c r="F57" s="58" t="str">
        <f t="shared" si="2"/>
        <v>byte Capital_W[][2] = {{0, 0},{1, 0},{0, 1},{1, 1},{0, 2},{1, 2},{0, 3},{1, 3},{0, 4},{1, 4},{0, 5},{0, 6},{1, 6},{1, 5},{2, 5},{2, 4},{3, 4},{3, 3},{4, 4},{4, 5},{5, 6},{6, 6},{6, 5},{5, 5},{5, 4},{6, 4},{6, 3},{5, 3},{5, 2},{6, 2},{6, 1},{5, 1},{5, 0},{6, 0}}; // W //</v>
      </c>
      <c r="G57" s="59" t="str">
        <f t="shared" si="3"/>
        <v>case 'W': DrawDigit(axis, xyz, Capital_W, 34, offset); break; //  Hand-writting character ' W ' //</v>
      </c>
    </row>
    <row r="58" spans="1:7" x14ac:dyDescent="0.3">
      <c r="A58" s="56" t="s">
        <v>274</v>
      </c>
      <c r="B58" s="57" t="str">
        <f t="shared" si="0"/>
        <v>X</v>
      </c>
      <c r="C58" s="58">
        <v>88</v>
      </c>
      <c r="D58" s="58" t="s">
        <v>369</v>
      </c>
      <c r="E58" s="75">
        <f t="shared" si="1"/>
        <v>27</v>
      </c>
      <c r="F58" s="58" t="str">
        <f t="shared" si="2"/>
        <v>byte Capital_X[][2] = {{0, 0},{1, 0},{0, 1},{1, 1},{1, 2},{2, 2},{2, 3},{3, 3},{4, 4},{5, 4},{5, 5},{6, 5},{5, 6},{6, 6},{6, 0},{5, 0},{6, 1},{5, 1},{5, 2},{4, 2},{4, 3},{2, 4},{1, 4},{0, 5},{1, 5},{1, 6},{0, 6}}; // X //</v>
      </c>
      <c r="G58" s="59" t="str">
        <f t="shared" si="3"/>
        <v>case 'X': DrawDigit(axis, xyz, Capital_X, 27, offset); break; //  Hand-writting character ' X ' //</v>
      </c>
    </row>
    <row r="59" spans="1:7" x14ac:dyDescent="0.3">
      <c r="A59" s="56" t="s">
        <v>275</v>
      </c>
      <c r="B59" s="57" t="str">
        <f t="shared" si="0"/>
        <v>Y</v>
      </c>
      <c r="C59" s="58">
        <v>89</v>
      </c>
      <c r="D59" s="58" t="s">
        <v>370</v>
      </c>
      <c r="E59" s="75">
        <f t="shared" si="1"/>
        <v>24</v>
      </c>
      <c r="F59" s="58" t="str">
        <f t="shared" si="2"/>
        <v>byte Capital_Y[][2] = {{0, 0},{1, 0},{0, 1},{1, 1},{0, 2},{1, 2},{1, 3},{2, 3},{3, 3},{4, 3},{4, 2},{5, 2},{5, 1},{4, 1},{4, 0},{5, 0},{2, 4},{3, 4},{3, 5},{2, 5},{1, 6},{2, 6},{3, 6},{4, 6}}; // Y //</v>
      </c>
      <c r="G59" s="59" t="str">
        <f t="shared" si="3"/>
        <v>case 'Y': DrawDigit(axis, xyz, Capital_Y, 24, offset); break; //  Hand-writting character ' Y ' //</v>
      </c>
    </row>
    <row r="60" spans="1:7" x14ac:dyDescent="0.3">
      <c r="A60" s="56" t="s">
        <v>276</v>
      </c>
      <c r="B60" s="57" t="str">
        <f t="shared" si="0"/>
        <v>Z</v>
      </c>
      <c r="C60" s="58">
        <v>90</v>
      </c>
      <c r="D60" s="58" t="s">
        <v>371</v>
      </c>
      <c r="E60" s="75">
        <f t="shared" si="1"/>
        <v>30</v>
      </c>
      <c r="F60" s="58" t="str">
        <f t="shared" si="2"/>
        <v>byte Capital_Z[][2] = {{0, 2},{1, 1},{0, 1},{0, 0},{1, 0},{2, 0},{3, 0},{4, 0},{5, 0},{6, 0},{5, 1},{4, 1},{4, 2},{3, 2},{3, 3},{2, 3},{2, 4},{1, 4},{1, 5},{0, 5},{0, 6},{1, 6},{2, 6},{3, 6},{4, 6},{5, 6},{6, 6},{6, 5},{5, 5},{6, 4}}; // Z //</v>
      </c>
      <c r="G60" s="59" t="str">
        <f t="shared" si="3"/>
        <v>case 'Z': DrawDigit(axis, xyz, Capital_Z, 30, offset); break; //  Hand-writting character ' Z ' //</v>
      </c>
    </row>
    <row r="61" spans="1:7" x14ac:dyDescent="0.3">
      <c r="A61" s="56" t="s">
        <v>277</v>
      </c>
      <c r="B61" s="57" t="str">
        <f t="shared" si="0"/>
        <v>[</v>
      </c>
      <c r="C61" s="58">
        <v>91</v>
      </c>
      <c r="D61" s="58" t="s">
        <v>372</v>
      </c>
      <c r="E61" s="75">
        <f t="shared" si="1"/>
        <v>18</v>
      </c>
      <c r="F61" s="58" t="str">
        <f t="shared" si="2"/>
        <v>byte Square1[][2] = {{4, 0},{3, 0},{2, 0},{1, 0},{1, 1},{2, 1},{2, 2},{1, 2},{1, 3},{2, 3},{2, 4},{1, 4},{1, 5},{2, 5},{1, 6},{2, 6},{3, 6},{4, 6}}; // [ //</v>
      </c>
      <c r="G61" s="59" t="str">
        <f t="shared" si="3"/>
        <v>case '[': DrawDigit(axis, xyz, Square1, 18, offset); break; //  Hand-writting character ' [ ' //</v>
      </c>
    </row>
    <row r="62" spans="1:7" x14ac:dyDescent="0.3">
      <c r="A62" s="56" t="s">
        <v>278</v>
      </c>
      <c r="B62" s="57" t="str">
        <f t="shared" si="0"/>
        <v>\</v>
      </c>
      <c r="C62" s="58">
        <v>92</v>
      </c>
      <c r="D62" s="58" t="s">
        <v>373</v>
      </c>
      <c r="E62" s="75">
        <f t="shared" si="1"/>
        <v>12</v>
      </c>
      <c r="F62" s="58" t="str">
        <f t="shared" si="2"/>
        <v>byte Backslash[][2] = {{1, 0},{1, 1},{2, 1},{2, 2},{3, 2},{3, 3},{4, 3},{4, 4},{5, 4},{5, 5},{6, 5},{6, 6}}; // \ //</v>
      </c>
      <c r="G62" s="59" t="str">
        <f t="shared" si="3"/>
        <v>case '\': DrawDigit(axis, xyz, Backslash, 12, offset); break; //  Hand-writting character ' \ ' //</v>
      </c>
    </row>
    <row r="63" spans="1:7" x14ac:dyDescent="0.3">
      <c r="A63" s="56" t="s">
        <v>279</v>
      </c>
      <c r="B63" s="57" t="str">
        <f t="shared" si="0"/>
        <v>]</v>
      </c>
      <c r="C63" s="58">
        <v>93</v>
      </c>
      <c r="D63" s="58" t="s">
        <v>374</v>
      </c>
      <c r="E63" s="75">
        <f t="shared" si="1"/>
        <v>18</v>
      </c>
      <c r="F63" s="58" t="str">
        <f t="shared" si="2"/>
        <v>byte Square2[][2] = {{1, 0},{2, 0},{3, 0},{4, 0},{4, 1},{3, 1},{3, 2},{4, 2},{4, 3},{3, 3},{3, 4},{4, 4},{4, 5},{3, 5},{4, 6},{3, 6},{2, 6},{1, 6}}; // ] //</v>
      </c>
      <c r="G63" s="59" t="str">
        <f t="shared" si="3"/>
        <v>case ']': DrawDigit(axis, xyz, Square2, 18, offset); break; //  Hand-writting character ' ] ' //</v>
      </c>
    </row>
    <row r="64" spans="1:7" x14ac:dyDescent="0.3">
      <c r="A64" s="56" t="s">
        <v>280</v>
      </c>
      <c r="B64" s="57" t="str">
        <f t="shared" si="0"/>
        <v>^</v>
      </c>
      <c r="C64" s="58">
        <v>94</v>
      </c>
      <c r="D64" s="58" t="s">
        <v>375</v>
      </c>
      <c r="E64" s="75">
        <f t="shared" si="1"/>
        <v>12</v>
      </c>
      <c r="F64" s="58" t="str">
        <f t="shared" si="2"/>
        <v>byte Caret[][2] = {{0, 3},{1, 3},{1, 2},{2, 2},{2, 1},{3, 0},{3, 1},{4, 1},{4, 2},{5, 2},{5, 3},{6, 3}}; // ^ //</v>
      </c>
      <c r="G64" s="59" t="str">
        <f t="shared" si="3"/>
        <v>case '^': DrawDigit(axis, xyz, Caret, 12, offset); break; //  Hand-writting character ' ^ ' //</v>
      </c>
    </row>
    <row r="65" spans="1:7" x14ac:dyDescent="0.3">
      <c r="A65" s="56" t="s">
        <v>281</v>
      </c>
      <c r="B65" s="57" t="str">
        <f t="shared" si="0"/>
        <v>_</v>
      </c>
      <c r="C65" s="58">
        <v>95</v>
      </c>
      <c r="D65" s="58" t="s">
        <v>376</v>
      </c>
      <c r="E65" s="75">
        <f t="shared" si="1"/>
        <v>6</v>
      </c>
      <c r="F65" s="58" t="str">
        <f t="shared" si="2"/>
        <v>byte Understrike[][2] = {{0, 7},{1, 7},{2, 7},{3, 7},{4, 7},{5, 7}}; // _ //</v>
      </c>
      <c r="G65" s="59" t="str">
        <f t="shared" si="3"/>
        <v>case '_': DrawDigit(axis, xyz, Understrike, 6, offset); break; //  Hand-writting character ' _ ' //</v>
      </c>
    </row>
    <row r="66" spans="1:7" x14ac:dyDescent="0.3">
      <c r="A66" s="56" t="s">
        <v>282</v>
      </c>
      <c r="B66" s="57" t="str">
        <f t="shared" si="0"/>
        <v>`</v>
      </c>
      <c r="C66" s="58">
        <v>96</v>
      </c>
      <c r="D66" s="58" t="s">
        <v>377</v>
      </c>
      <c r="E66" s="75">
        <f t="shared" si="1"/>
        <v>6</v>
      </c>
      <c r="F66" s="58" t="str">
        <f t="shared" si="2"/>
        <v>byte Grave[][2] = {{2, 0},{3, 0},{3, 1},{2, 1},{3, 2},{4, 2}}; // ` //</v>
      </c>
      <c r="G66" s="59" t="str">
        <f t="shared" si="3"/>
        <v>case '`': DrawDigit(axis, xyz, Grave, 6, offset); break; //  Hand-writting character ' ` ' //</v>
      </c>
    </row>
    <row r="67" spans="1:7" x14ac:dyDescent="0.3">
      <c r="A67" s="56" t="s">
        <v>283</v>
      </c>
      <c r="B67" s="57" t="str">
        <f t="shared" ref="B67:B96" si="4">CHAR(C67)</f>
        <v>a</v>
      </c>
      <c r="C67" s="58">
        <v>97</v>
      </c>
      <c r="D67" s="58" t="s">
        <v>378</v>
      </c>
      <c r="E67" s="75">
        <f t="shared" si="1"/>
        <v>20</v>
      </c>
      <c r="F67" s="58" t="str">
        <f t="shared" si="2"/>
        <v>byte Lowercase_a [][2] = {{4, 4},{3, 4},{2, 4},{1, 4},{0, 5},{1, 5},{1, 6},{2, 6},{3, 6},{4, 5},{1, 2},{2, 2},{3, 2},{4, 2},{4, 3},{5, 3},{5, 4},{5, 5},{5, 6},{6, 6}}; // a //</v>
      </c>
      <c r="G67" s="59" t="str">
        <f t="shared" si="3"/>
        <v>case 'a': DrawDigit(axis, xyz, Lowercase_a , 20, offset); break; //  Hand-writting character ' a ' //</v>
      </c>
    </row>
    <row r="68" spans="1:7" x14ac:dyDescent="0.3">
      <c r="A68" s="56" t="s">
        <v>284</v>
      </c>
      <c r="B68" s="57" t="str">
        <f t="shared" si="4"/>
        <v>b</v>
      </c>
      <c r="C68" s="58">
        <v>98</v>
      </c>
      <c r="D68" s="58" t="s">
        <v>379</v>
      </c>
      <c r="E68" s="75">
        <f t="shared" ref="E68:E97" si="5">(LEN(D68)-7)/7</f>
        <v>26</v>
      </c>
      <c r="F68" s="58" t="str">
        <f t="shared" ref="F68:F97" si="6">"byte "&amp;A68&amp;"[][2] = "&amp;D68&amp;" //"</f>
        <v>byte Lowercase_b [][2] = {{1, 0},{2, 0},{2, 1},{1, 1},{1, 2},{2, 2},{3, 2},{4, 2},{5, 2},{6, 3},{5, 3},{5, 4},{6, 4},{6, 5},{5, 5},{5, 6},{4, 6},{3, 6},{2, 6},{0, 6},{1, 5},{2, 5},{2, 4},{1, 4},{1, 3},{2, 3}}; // b //</v>
      </c>
      <c r="G68" s="59" t="str">
        <f t="shared" ref="G68:G96" si="7">"case '"&amp;B68&amp;"': DrawDigit(axis, xyz, "&amp;A68&amp;", "&amp;E68&amp;", offset); break; //  Hand-writting character ' "&amp;B68 &amp;" ' //"</f>
        <v>case 'b': DrawDigit(axis, xyz, Lowercase_b , 26, offset); break; //  Hand-writting character ' b ' //</v>
      </c>
    </row>
    <row r="69" spans="1:7" x14ac:dyDescent="0.3">
      <c r="A69" s="56" t="s">
        <v>285</v>
      </c>
      <c r="B69" s="57" t="str">
        <f t="shared" si="4"/>
        <v>c</v>
      </c>
      <c r="C69" s="58">
        <v>99</v>
      </c>
      <c r="D69" s="58" t="s">
        <v>380</v>
      </c>
      <c r="E69" s="75">
        <f t="shared" si="5"/>
        <v>18</v>
      </c>
      <c r="F69" s="58" t="str">
        <f t="shared" si="6"/>
        <v>byte Lowercase_c [][2] = {{5, 3},{4, 3},{4, 2},{3, 2},{2, 2},{1, 2},{0, 3},{1, 3},{1, 4},{0, 4},{0, 5},{1, 5},{1, 6},{2, 6},{3, 6},{4, 6},{4, 5},{5, 5}}; // c //</v>
      </c>
      <c r="G69" s="59" t="str">
        <f t="shared" si="7"/>
        <v>case 'c': DrawDigit(axis, xyz, Lowercase_c , 18, offset); break; //  Hand-writting character ' c ' //</v>
      </c>
    </row>
    <row r="70" spans="1:7" x14ac:dyDescent="0.3">
      <c r="A70" s="56" t="s">
        <v>286</v>
      </c>
      <c r="B70" s="57" t="str">
        <f t="shared" si="4"/>
        <v>d</v>
      </c>
      <c r="C70" s="58">
        <v>100</v>
      </c>
      <c r="D70" s="58" t="s">
        <v>381</v>
      </c>
      <c r="E70" s="75">
        <f t="shared" si="5"/>
        <v>25</v>
      </c>
      <c r="F70" s="58" t="str">
        <f t="shared" si="6"/>
        <v>byte Lowercase_d [][2] = {{4, 3},{3, 3},{2, 3},{1, 3},{0, 4},{1, 4},{1, 5},{0, 5},{1, 6},{2, 6},{3, 6},{4, 5},{4, 4},{3, 0},{4, 0},{5, 0},{5, 1},{4, 1},{4, 2},{5, 2},{5, 3},{5, 4},{5, 5},{5, 6},{6, 6}}; // d //</v>
      </c>
      <c r="G70" s="59" t="str">
        <f t="shared" si="7"/>
        <v>case 'd': DrawDigit(axis, xyz, Lowercase_d , 25, offset); break; //  Hand-writting character ' d ' //</v>
      </c>
    </row>
    <row r="71" spans="1:7" x14ac:dyDescent="0.3">
      <c r="A71" s="56" t="s">
        <v>287</v>
      </c>
      <c r="B71" s="57" t="str">
        <f t="shared" si="4"/>
        <v>e</v>
      </c>
      <c r="C71" s="58">
        <v>101</v>
      </c>
      <c r="D71" s="58" t="s">
        <v>382</v>
      </c>
      <c r="E71" s="75">
        <f t="shared" si="5"/>
        <v>20</v>
      </c>
      <c r="F71" s="58" t="str">
        <f t="shared" si="6"/>
        <v>byte Lowercase_e [][2] = {{2, 4},{3, 4},{4, 4},{5, 4},{5, 3},{4, 3},{4, 2},{3, 2},{2, 2},{1, 2},{0, 3},{1, 3},{1, 4},{0, 4},{0, 5},{1, 5},{1, 6},{2, 6},{3, 6},{4, 6}}; // e //</v>
      </c>
      <c r="G71" s="59" t="str">
        <f t="shared" si="7"/>
        <v>case 'e': DrawDigit(axis, xyz, Lowercase_e , 20, offset); break; //  Hand-writting character ' e ' //</v>
      </c>
    </row>
    <row r="72" spans="1:7" x14ac:dyDescent="0.3">
      <c r="A72" s="56" t="s">
        <v>288</v>
      </c>
      <c r="B72" s="57" t="str">
        <f t="shared" si="4"/>
        <v>f</v>
      </c>
      <c r="C72" s="58">
        <v>102</v>
      </c>
      <c r="D72" s="58" t="s">
        <v>383</v>
      </c>
      <c r="E72" s="75">
        <f t="shared" si="5"/>
        <v>21</v>
      </c>
      <c r="F72" s="58" t="str">
        <f t="shared" si="6"/>
        <v>byte Lowercase_f [][2] = {{5, 1},{4, 1},{4, 0},{3, 0},{2, 0},{1, 1},{2, 1},{2, 2},{1, 2},{1, 3},{2, 3},{1, 4},{2, 4},{2, 5},{1, 5},{0, 6},{1, 6},{2, 6},{3, 6},{0, 3},{3, 3}}; // f //</v>
      </c>
      <c r="G72" s="59" t="str">
        <f t="shared" si="7"/>
        <v>case 'f': DrawDigit(axis, xyz, Lowercase_f , 21, offset); break; //  Hand-writting character ' f ' //</v>
      </c>
    </row>
    <row r="73" spans="1:7" x14ac:dyDescent="0.3">
      <c r="A73" s="56" t="s">
        <v>289</v>
      </c>
      <c r="B73" s="57" t="str">
        <f t="shared" si="4"/>
        <v>g</v>
      </c>
      <c r="C73" s="58">
        <v>103</v>
      </c>
      <c r="D73" s="58" t="s">
        <v>384</v>
      </c>
      <c r="E73" s="75">
        <f t="shared" si="5"/>
        <v>24</v>
      </c>
      <c r="F73" s="58" t="str">
        <f t="shared" si="6"/>
        <v>byte Lowercase_g [][2] = {{4, 3},{3, 2},{2, 2},{1, 2},{0, 3},{1, 3},{0, 4},{1, 4},{1, 5},{2, 5},{3, 5},{4, 5},{4, 4},{6, 2},{5, 2},{5, 3},{5, 4},{5, 5},{5, 6},{4, 6},{3, 7},{2, 7},{1, 7},{0, 7}}; // g //</v>
      </c>
      <c r="G73" s="59" t="str">
        <f t="shared" si="7"/>
        <v>case 'g': DrawDigit(axis, xyz, Lowercase_g , 24, offset); break; //  Hand-writting character ' g ' //</v>
      </c>
    </row>
    <row r="74" spans="1:7" x14ac:dyDescent="0.3">
      <c r="A74" s="56" t="s">
        <v>290</v>
      </c>
      <c r="B74" s="57" t="str">
        <f t="shared" si="4"/>
        <v>h</v>
      </c>
      <c r="C74" s="58">
        <v>104</v>
      </c>
      <c r="D74" s="58" t="s">
        <v>385</v>
      </c>
      <c r="E74" s="75">
        <f t="shared" si="5"/>
        <v>26</v>
      </c>
      <c r="F74" s="58" t="str">
        <f t="shared" si="6"/>
        <v>byte Lowercase_h [][2] = {{0, 6},{1, 6},{2, 6},{2, 5},{1, 5},{1, 4},{2, 4},{2, 3},{1, 3},{1, 2},{2, 2},{2, 1},{1, 1},{1, 0},{2, 0},{3, 3},{4, 2},{5, 2},{5, 3},{6, 3},{6, 4},{5, 4},{5, 5},{6, 5},{6, 6},{5, 6}}; // h //</v>
      </c>
      <c r="G74" s="59" t="str">
        <f t="shared" si="7"/>
        <v>case 'h': DrawDigit(axis, xyz, Lowercase_h , 26, offset); break; //  Hand-writting character ' h ' //</v>
      </c>
    </row>
    <row r="75" spans="1:7" x14ac:dyDescent="0.3">
      <c r="A75" s="56" t="s">
        <v>291</v>
      </c>
      <c r="B75" s="57" t="str">
        <f t="shared" si="4"/>
        <v>i</v>
      </c>
      <c r="C75" s="58">
        <v>105</v>
      </c>
      <c r="D75" s="58" t="s">
        <v>386</v>
      </c>
      <c r="E75" s="75">
        <f t="shared" si="5"/>
        <v>15</v>
      </c>
      <c r="F75" s="58" t="str">
        <f t="shared" si="6"/>
        <v>byte Lowercase_i [][2] = {{1, 2},{2, 2},{3, 2},{3, 3},{2, 3},{2, 4},{3, 4},{3, 5},{2, 5},{1, 6},{2, 6},{3, 6},{4, 6},{2, 0},{3, 0}}; // i //</v>
      </c>
      <c r="G75" s="59" t="str">
        <f t="shared" si="7"/>
        <v>case 'i': DrawDigit(axis, xyz, Lowercase_i , 15, offset); break; //  Hand-writting character ' i ' //</v>
      </c>
    </row>
    <row r="76" spans="1:7" x14ac:dyDescent="0.3">
      <c r="A76" s="56" t="s">
        <v>292</v>
      </c>
      <c r="B76" s="57" t="str">
        <f t="shared" si="4"/>
        <v>j</v>
      </c>
      <c r="C76" s="58">
        <v>106</v>
      </c>
      <c r="D76" s="58" t="s">
        <v>387</v>
      </c>
      <c r="E76" s="75">
        <f t="shared" si="5"/>
        <v>17</v>
      </c>
      <c r="F76" s="58" t="str">
        <f t="shared" si="6"/>
        <v>byte Lowercase_j [][2] = {{1, 2},{2, 2},{3, 2},{4, 2},{4, 3},{3, 3},{3, 4},{4, 4},{4, 5},{3, 5},{4, 6},{3, 6},{3, 7},{2, 7},{1, 7},{1, 6},{0, 6}}; // j //</v>
      </c>
      <c r="G76" s="59" t="str">
        <f t="shared" si="7"/>
        <v>case 'j': DrawDigit(axis, xyz, Lowercase_j , 17, offset); break; //  Hand-writting character ' j ' //</v>
      </c>
    </row>
    <row r="77" spans="1:7" x14ac:dyDescent="0.3">
      <c r="A77" s="56" t="s">
        <v>293</v>
      </c>
      <c r="B77" s="57" t="str">
        <f t="shared" si="4"/>
        <v>k</v>
      </c>
      <c r="C77" s="58">
        <v>107</v>
      </c>
      <c r="D77" s="58" t="s">
        <v>388</v>
      </c>
      <c r="E77" s="75">
        <f t="shared" si="5"/>
        <v>25</v>
      </c>
      <c r="F77" s="58" t="str">
        <f t="shared" si="6"/>
        <v>byte Lowercase_k [][2] = {{1, 0},{2, 0},{2, 1},{1, 1},{1, 2},{2, 2},{2, 3},{1, 3},{1, 4},{2, 4},{2, 5},{1, 5},{2, 6},{1, 6},{0, 6},{6, 2},{5, 2},{5, 3},{4, 3},{3, 4},{4, 4},{4, 5},{5, 5},{5, 6},{6, 6}}; // k //</v>
      </c>
      <c r="G77" s="59" t="str">
        <f t="shared" si="7"/>
        <v>case 'k': DrawDigit(axis, xyz, Lowercase_k , 25, offset); break; //  Hand-writting character ' k ' //</v>
      </c>
    </row>
    <row r="78" spans="1:7" x14ac:dyDescent="0.3">
      <c r="A78" s="56" t="s">
        <v>294</v>
      </c>
      <c r="B78" s="57" t="str">
        <f t="shared" si="4"/>
        <v>l</v>
      </c>
      <c r="C78" s="58">
        <v>108</v>
      </c>
      <c r="D78" s="58" t="s">
        <v>389</v>
      </c>
      <c r="E78" s="75">
        <f t="shared" si="5"/>
        <v>17</v>
      </c>
      <c r="F78" s="58" t="str">
        <f t="shared" si="6"/>
        <v>byte Lowercase_l [][2] = {{1, 0},{2, 0},{3, 0},{3, 1},{2, 1},{2, 2},{3, 2},{3, 3},{2, 3},{2, 4},{3, 4},{3, 5},{2, 5},{1, 6},{2, 6},{3, 6},{4, 6}}; // l //</v>
      </c>
      <c r="G78" s="59" t="str">
        <f t="shared" si="7"/>
        <v>case 'l': DrawDigit(axis, xyz, Lowercase_l , 17, offset); break; //  Hand-writting character ' l ' //</v>
      </c>
    </row>
    <row r="79" spans="1:7" x14ac:dyDescent="0.3">
      <c r="A79" s="56" t="s">
        <v>295</v>
      </c>
      <c r="B79" s="57" t="str">
        <f t="shared" si="4"/>
        <v>m</v>
      </c>
      <c r="C79" s="58">
        <v>109</v>
      </c>
      <c r="D79" s="58" t="s">
        <v>390</v>
      </c>
      <c r="E79" s="75">
        <f t="shared" si="5"/>
        <v>25</v>
      </c>
      <c r="F79" s="58" t="str">
        <f t="shared" si="6"/>
        <v>byte Lowercase_m [][2] = {{0, 6},{1, 6},{1, 5},{0, 5},{0, 4},{1, 4},{1, 3},{0, 3},{0, 2},{1, 2},{2, 2},{2, 3},{3, 4},{3, 3},{4, 3},{4, 2},{5, 2},{6, 3},{5, 3},{5, 4},{6, 4},{6, 5},{5, 5},{5, 6},{6, 6}}; // m //</v>
      </c>
      <c r="G79" s="59" t="str">
        <f t="shared" si="7"/>
        <v>case 'm': DrawDigit(axis, xyz, Lowercase_m , 25, offset); break; //  Hand-writting character ' m ' //</v>
      </c>
    </row>
    <row r="80" spans="1:7" x14ac:dyDescent="0.3">
      <c r="A80" s="56" t="s">
        <v>296</v>
      </c>
      <c r="B80" s="57" t="str">
        <f t="shared" si="4"/>
        <v>n</v>
      </c>
      <c r="C80" s="58">
        <v>110</v>
      </c>
      <c r="D80" s="58" t="s">
        <v>391</v>
      </c>
      <c r="E80" s="75">
        <f t="shared" si="5"/>
        <v>21</v>
      </c>
      <c r="F80" s="58" t="str">
        <f t="shared" si="6"/>
        <v>byte Lowercase_n [][2] = {{0, 6},{1, 6},{1, 5},{0, 5},{0, 4},{1, 4},{1, 3},{0, 3},{0, 2},{1, 2},{2, 2},{3, 2},{4, 2},{4, 3},{5, 3},{5, 4},{4, 4},{4, 5},{5, 5},{5, 6},{4, 6}}; // n //</v>
      </c>
      <c r="G80" s="59" t="str">
        <f t="shared" si="7"/>
        <v>case 'n': DrawDigit(axis, xyz, Lowercase_n , 21, offset); break; //  Hand-writting character ' n ' //</v>
      </c>
    </row>
    <row r="81" spans="1:7" x14ac:dyDescent="0.3">
      <c r="A81" s="56" t="s">
        <v>297</v>
      </c>
      <c r="B81" s="57" t="str">
        <f t="shared" si="4"/>
        <v>o</v>
      </c>
      <c r="C81" s="58">
        <v>111</v>
      </c>
      <c r="D81" s="58" t="s">
        <v>392</v>
      </c>
      <c r="E81" s="75">
        <f t="shared" si="5"/>
        <v>20</v>
      </c>
      <c r="F81" s="58" t="str">
        <f t="shared" si="6"/>
        <v>byte Lowercase_o [][2] = {{4, 2},{3, 2},{2, 2},{1, 2},{0, 3},{1, 3},{1, 4},{0, 4},{0, 5},{1, 5},{1, 6},{2, 6},{3, 6},{4, 6},{4, 5},{5, 5},{5, 4},{4, 4},{4, 3},{5, 3}}; // o //</v>
      </c>
      <c r="G81" s="59" t="str">
        <f t="shared" si="7"/>
        <v>case 'o': DrawDigit(axis, xyz, Lowercase_o , 20, offset); break; //  Hand-writting character ' o ' //</v>
      </c>
    </row>
    <row r="82" spans="1:7" x14ac:dyDescent="0.3">
      <c r="A82" s="56" t="s">
        <v>298</v>
      </c>
      <c r="B82" s="57" t="str">
        <f t="shared" si="4"/>
        <v>p</v>
      </c>
      <c r="C82" s="58">
        <v>112</v>
      </c>
      <c r="D82" s="58" t="s">
        <v>393</v>
      </c>
      <c r="E82" s="75">
        <f t="shared" si="5"/>
        <v>24</v>
      </c>
      <c r="F82" s="58" t="str">
        <f t="shared" si="6"/>
        <v>byte Lowercase_p [][2] = {{2, 4},{2, 3},{3, 2},{4, 2},{5, 2},{6, 3},{5, 3},{5, 4},{6, 4},{5, 5},{4, 5},{3, 5},{2, 5},{0, 2},{1, 2},{1, 3},{1, 4},{1, 5},{2, 6},{1, 6},{0, 7},{1, 7},{2, 7},{3, 7}}; // p //</v>
      </c>
      <c r="G82" s="59" t="str">
        <f t="shared" si="7"/>
        <v>case 'p': DrawDigit(axis, xyz, Lowercase_p , 24, offset); break; //  Hand-writting character ' p ' //</v>
      </c>
    </row>
    <row r="83" spans="1:7" x14ac:dyDescent="0.3">
      <c r="A83" s="56" t="s">
        <v>299</v>
      </c>
      <c r="B83" s="57" t="str">
        <f t="shared" si="4"/>
        <v>q</v>
      </c>
      <c r="C83" s="58">
        <v>113</v>
      </c>
      <c r="D83" s="58" t="s">
        <v>394</v>
      </c>
      <c r="E83" s="75">
        <f t="shared" si="5"/>
        <v>22</v>
      </c>
      <c r="F83" s="58" t="str">
        <f t="shared" si="6"/>
        <v>byte Lowercase_q [][2] = {{6, 2},{5, 2},{4, 3},{3, 2},{2, 2},{1, 2},{0, 3},{1, 3},{1, 4},{0, 4},{1, 5},{2, 5},{3, 5},{4, 5},{4, 4},{5, 3},{5, 4},{5, 5},{5, 6},{4, 6},{3, 7},{6, 7}}; // q //</v>
      </c>
      <c r="G83" s="59" t="str">
        <f t="shared" si="7"/>
        <v>case 'q': DrawDigit(axis, xyz, Lowercase_q , 22, offset); break; //  Hand-writting character ' q ' //</v>
      </c>
    </row>
    <row r="84" spans="1:7" x14ac:dyDescent="0.3">
      <c r="A84" s="56" t="s">
        <v>300</v>
      </c>
      <c r="B84" s="57" t="str">
        <f t="shared" si="4"/>
        <v>r</v>
      </c>
      <c r="C84" s="58">
        <v>114</v>
      </c>
      <c r="D84" s="58" t="s">
        <v>395</v>
      </c>
      <c r="E84" s="75">
        <f t="shared" si="5"/>
        <v>18</v>
      </c>
      <c r="F84" s="58" t="str">
        <f t="shared" si="6"/>
        <v>byte Lowercase_r [][2] = {{0, 2},{1, 2},{1, 3},{1, 4},{1, 5},{0, 6},{1, 6},{2, 6},{3, 6},{2, 5},{2, 4},{2, 3},{3, 2},{4, 2},{4, 3},{5, 3},{5, 4},{4, 4}}; // r //</v>
      </c>
      <c r="G84" s="59" t="str">
        <f t="shared" si="7"/>
        <v>case 'r': DrawDigit(axis, xyz, Lowercase_r , 18, offset); break; //  Hand-writting character ' r ' //</v>
      </c>
    </row>
    <row r="85" spans="1:7" x14ac:dyDescent="0.3">
      <c r="A85" s="56" t="s">
        <v>301</v>
      </c>
      <c r="B85" s="57" t="str">
        <f t="shared" si="4"/>
        <v>s</v>
      </c>
      <c r="C85" s="58">
        <v>115</v>
      </c>
      <c r="D85" s="58" t="s">
        <v>396</v>
      </c>
      <c r="E85" s="75">
        <f t="shared" si="5"/>
        <v>18</v>
      </c>
      <c r="F85" s="58" t="str">
        <f t="shared" si="6"/>
        <v>byte Lowercase_s [][2] = {{5, 2},{4, 2},{3, 2},{2, 2},{1, 2},{0, 3},{1, 3},{1, 4},{2, 4},{3, 4},{4, 4},{5, 5},{4, 5},{4, 6},{3, 6},{2, 6},{1, 6},{0, 6}}; // s //</v>
      </c>
      <c r="G85" s="59" t="str">
        <f t="shared" si="7"/>
        <v>case 's': DrawDigit(axis, xyz, Lowercase_s , 18, offset); break; //  Hand-writting character ' s ' //</v>
      </c>
    </row>
    <row r="86" spans="1:7" x14ac:dyDescent="0.3">
      <c r="A86" s="56" t="s">
        <v>302</v>
      </c>
      <c r="B86" s="57" t="str">
        <f t="shared" si="4"/>
        <v>t</v>
      </c>
      <c r="C86" s="58">
        <v>116</v>
      </c>
      <c r="D86" s="58" t="s">
        <v>397</v>
      </c>
      <c r="E86" s="75">
        <f t="shared" si="5"/>
        <v>17</v>
      </c>
      <c r="F86" s="58" t="str">
        <f t="shared" si="6"/>
        <v>byte Lowercase_t [][2] = {{3, 0},{2, 1},{3, 1},{3, 2},{2, 2},{2, 3},{3, 3},{3, 4},{2, 4},{2, 5},{3, 5},{3, 6},{4, 6},{5, 5},{1, 2},{4, 2},{5, 2}}; // t //</v>
      </c>
      <c r="G86" s="59" t="str">
        <f t="shared" si="7"/>
        <v>case 't': DrawDigit(axis, xyz, Lowercase_t , 17, offset); break; //  Hand-writting character ' t ' //</v>
      </c>
    </row>
    <row r="87" spans="1:7" x14ac:dyDescent="0.3">
      <c r="A87" s="56" t="s">
        <v>303</v>
      </c>
      <c r="B87" s="57" t="str">
        <f t="shared" si="4"/>
        <v>u</v>
      </c>
      <c r="C87" s="58">
        <v>117</v>
      </c>
      <c r="D87" s="58" t="s">
        <v>398</v>
      </c>
      <c r="E87" s="75">
        <f t="shared" si="5"/>
        <v>21</v>
      </c>
      <c r="F87" s="58" t="str">
        <f t="shared" si="6"/>
        <v>byte Lowercase_u [][2] = {{0, 2},{1, 2},{1, 3},{0, 3},{0, 4},{1, 4},{1, 5},{0, 5},{1, 6},{2, 6},{3, 6},{4, 5},{4, 4},{4, 3},{4, 2},{5, 2},{5, 3},{5, 4},{5, 5},{5, 6},{6, 6}}; // u //</v>
      </c>
      <c r="G87" s="59" t="str">
        <f t="shared" si="7"/>
        <v>case 'u': DrawDigit(axis, xyz, Lowercase_u , 21, offset); break; //  Hand-writting character ' u ' //</v>
      </c>
    </row>
    <row r="88" spans="1:7" x14ac:dyDescent="0.3">
      <c r="A88" s="56" t="s">
        <v>304</v>
      </c>
      <c r="B88" s="57" t="str">
        <f t="shared" si="4"/>
        <v>v</v>
      </c>
      <c r="C88" s="58">
        <v>118</v>
      </c>
      <c r="D88" s="58" t="s">
        <v>399</v>
      </c>
      <c r="E88" s="75">
        <f t="shared" si="5"/>
        <v>18</v>
      </c>
      <c r="F88" s="58" t="str">
        <f t="shared" si="6"/>
        <v>byte Lowercase_v [][2] = {{0, 2},{1, 2},{1, 3},{0, 3},{0, 4},{1, 4},{1, 5},{2, 5},{2, 6},{3, 6},{3, 5},{4, 5},{4, 4},{5, 4},{5, 3},{4, 3},{4, 2},{5, 2}}; // v //</v>
      </c>
      <c r="G88" s="59" t="str">
        <f t="shared" si="7"/>
        <v>case 'v': DrawDigit(axis, xyz, Lowercase_v , 18, offset); break; //  Hand-writting character ' v ' //</v>
      </c>
    </row>
    <row r="89" spans="1:7" x14ac:dyDescent="0.3">
      <c r="A89" s="56" t="s">
        <v>305</v>
      </c>
      <c r="B89" s="57" t="str">
        <f t="shared" si="4"/>
        <v>w</v>
      </c>
      <c r="C89" s="58">
        <v>119</v>
      </c>
      <c r="D89" s="58" t="s">
        <v>400</v>
      </c>
      <c r="E89" s="75">
        <f t="shared" si="5"/>
        <v>24</v>
      </c>
      <c r="F89" s="58" t="str">
        <f t="shared" si="6"/>
        <v>byte Lowercase_w [][2] = {{0, 2},{1, 2},{1, 3},{0, 3},{0, 4},{1, 4},{1, 5},{0, 5},{1, 6},{2, 6},{2, 5},{3, 4},{3, 5},{4, 5},{4, 6},{5, 6},{5, 5},{6, 5},{6, 4},{5, 4},{5, 3},{6, 3},{6, 2},{5, 2}}; // w //</v>
      </c>
      <c r="G89" s="59" t="str">
        <f t="shared" si="7"/>
        <v>case 'w': DrawDigit(axis, xyz, Lowercase_w , 24, offset); break; //  Hand-writting character ' w ' //</v>
      </c>
    </row>
    <row r="90" spans="1:7" x14ac:dyDescent="0.3">
      <c r="A90" s="56" t="s">
        <v>306</v>
      </c>
      <c r="B90" s="57" t="str">
        <f t="shared" si="4"/>
        <v>x</v>
      </c>
      <c r="C90" s="58">
        <v>120</v>
      </c>
      <c r="D90" s="58" t="s">
        <v>401</v>
      </c>
      <c r="E90" s="75">
        <f t="shared" si="5"/>
        <v>19</v>
      </c>
      <c r="F90" s="58" t="str">
        <f t="shared" si="6"/>
        <v>byte Lowercase_x [][2] = {{0, 2},{1, 2},{1, 3},{2, 3},{2, 4},{4, 5},{5, 5},{5, 6},{6, 6},{6, 2},{5, 2},{5, 3},{4, 3},{4, 4},{3, 4},{2, 5},{1, 5},{1, 6},{0, 6}}; // x //</v>
      </c>
      <c r="G90" s="59" t="str">
        <f t="shared" si="7"/>
        <v>case 'x': DrawDigit(axis, xyz, Lowercase_x , 19, offset); break; //  Hand-writting character ' x ' //</v>
      </c>
    </row>
    <row r="91" spans="1:7" x14ac:dyDescent="0.3">
      <c r="A91" s="56" t="s">
        <v>307</v>
      </c>
      <c r="B91" s="57" t="str">
        <f t="shared" si="4"/>
        <v>y</v>
      </c>
      <c r="C91" s="58">
        <v>121</v>
      </c>
      <c r="D91" s="58" t="s">
        <v>402</v>
      </c>
      <c r="E91" s="75">
        <f t="shared" si="5"/>
        <v>23</v>
      </c>
      <c r="F91" s="58" t="str">
        <f t="shared" si="6"/>
        <v>byte Lowercase_y [][2] = {{0, 2},{1, 2},{1, 3},{0, 3},{0, 4},{1, 4},{1, 5},{2, 5},{3, 5},{4, 5},{4, 4},{4, 3},{4, 2},{5, 2},{5, 3},{5, 4},{5, 5},{5, 6},{4, 6},{3, 7},{2, 7},{1, 7},{0, 7}}; // y //</v>
      </c>
      <c r="G91" s="59" t="str">
        <f t="shared" si="7"/>
        <v>case 'y': DrawDigit(axis, xyz, Lowercase_y , 23, offset); break; //  Hand-writting character ' y ' //</v>
      </c>
    </row>
    <row r="92" spans="1:7" x14ac:dyDescent="0.3">
      <c r="A92" s="56" t="s">
        <v>308</v>
      </c>
      <c r="B92" s="57" t="str">
        <f t="shared" si="4"/>
        <v>z</v>
      </c>
      <c r="C92" s="58">
        <v>122</v>
      </c>
      <c r="D92" s="58" t="s">
        <v>403</v>
      </c>
      <c r="E92" s="75">
        <f t="shared" si="5"/>
        <v>20</v>
      </c>
      <c r="F92" s="58" t="str">
        <f t="shared" si="6"/>
        <v>byte Lowercase_z [][2] = {{0, 3},{0, 2},{1, 2},{2, 2},{3, 2},{4, 2},{5, 2},{4, 3},{3, 3},{3, 4},{2, 4},{2, 5},{1, 5},{0, 6},{1, 6},{2, 6},{3, 6},{4, 6},{5, 6},{5, 5}}; // z //</v>
      </c>
      <c r="G92" s="59" t="str">
        <f t="shared" si="7"/>
        <v>case 'z': DrawDigit(axis, xyz, Lowercase_z , 20, offset); break; //  Hand-writting character ' z ' //</v>
      </c>
    </row>
    <row r="93" spans="1:7" x14ac:dyDescent="0.3">
      <c r="A93" s="56" t="s">
        <v>309</v>
      </c>
      <c r="B93" s="57" t="str">
        <f t="shared" si="4"/>
        <v>{</v>
      </c>
      <c r="C93" s="58">
        <v>123</v>
      </c>
      <c r="D93" s="58" t="s">
        <v>404</v>
      </c>
      <c r="E93" s="75">
        <f t="shared" si="5"/>
        <v>17</v>
      </c>
      <c r="F93" s="58" t="str">
        <f t="shared" si="6"/>
        <v>byte Braces1[][2] = {{5, 0},{4, 0},{3, 0},{2, 1},{3, 1},{3, 2},{2, 2},{0, 3},{1, 3},{2, 3},{2, 4},{3, 4},{2, 5},{3, 5},{3, 6},{4, 6},{5, 6}}; // { //</v>
      </c>
      <c r="G93" s="59" t="str">
        <f t="shared" si="7"/>
        <v>case '{': DrawDigit(axis, xyz, Braces1, 17, offset); break; //  Hand-writting character ' { ' //</v>
      </c>
    </row>
    <row r="94" spans="1:7" x14ac:dyDescent="0.3">
      <c r="A94" s="56" t="s">
        <v>310</v>
      </c>
      <c r="B94" s="57" t="str">
        <f t="shared" si="4"/>
        <v>|</v>
      </c>
      <c r="C94" s="58">
        <v>124</v>
      </c>
      <c r="D94" s="58" t="s">
        <v>405</v>
      </c>
      <c r="E94" s="75">
        <f t="shared" si="5"/>
        <v>12</v>
      </c>
      <c r="F94" s="58" t="str">
        <f t="shared" si="6"/>
        <v>byte Vbar[][2] = {{3, 0},{4, 0},{4, 1},{3, 1},{3, 2},{4, 2},{4, 4},{3, 4},{3, 5},{4, 5},{4, 6},{3, 6}}; // | //</v>
      </c>
      <c r="G94" s="59" t="str">
        <f t="shared" si="7"/>
        <v>case '|': DrawDigit(axis, xyz, Vbar, 12, offset); break; //  Hand-writting character ' | ' //</v>
      </c>
    </row>
    <row r="95" spans="1:7" x14ac:dyDescent="0.3">
      <c r="A95" s="56" t="s">
        <v>311</v>
      </c>
      <c r="B95" s="57" t="str">
        <f t="shared" si="4"/>
        <v>}</v>
      </c>
      <c r="C95" s="58">
        <v>125</v>
      </c>
      <c r="D95" s="58" t="s">
        <v>406</v>
      </c>
      <c r="E95" s="75">
        <f t="shared" si="5"/>
        <v>17</v>
      </c>
      <c r="F95" s="58" t="str">
        <f t="shared" si="6"/>
        <v>byte Braces2[][2] = {{0, 0},{1, 0},{2, 0},{2, 1},{3, 1},{2, 2},{3, 2},{5, 3},{4, 3},{3, 3},{2, 4},{3, 4},{3, 5},{2, 5},{2, 6},{1, 6},{0, 6}}; // } //</v>
      </c>
      <c r="G95" s="59" t="str">
        <f t="shared" si="7"/>
        <v>case '}': DrawDigit(axis, xyz, Braces2, 17, offset); break; //  Hand-writting character ' } ' //</v>
      </c>
    </row>
    <row r="96" spans="1:7" x14ac:dyDescent="0.3">
      <c r="A96" s="56" t="s">
        <v>312</v>
      </c>
      <c r="B96" s="57" t="str">
        <f t="shared" si="4"/>
        <v>~</v>
      </c>
      <c r="C96" s="58">
        <v>126</v>
      </c>
      <c r="D96" s="58" t="s">
        <v>407</v>
      </c>
      <c r="E96" s="75">
        <f t="shared" si="5"/>
        <v>10</v>
      </c>
      <c r="F96" s="58" t="str">
        <f t="shared" si="6"/>
        <v>byte Tilde[][2] = {{0, 1},{1, 1},{1, 0},{2, 0},{3, 0},{3, 1},{4, 1},{5, 1},{5, 0},{6, 0}}; // ~ //</v>
      </c>
      <c r="G96" s="59" t="str">
        <f t="shared" si="7"/>
        <v>case '~': DrawDigit(axis, xyz, Tilde, 10, offset); break; //  Hand-writting character ' ~ ' //</v>
      </c>
    </row>
    <row r="97" spans="1:7" ht="14.4" thickBot="1" x14ac:dyDescent="0.35">
      <c r="A97" s="60" t="s">
        <v>313</v>
      </c>
      <c r="B97" s="61" t="s">
        <v>417</v>
      </c>
      <c r="C97" s="62"/>
      <c r="D97" s="62" t="s">
        <v>418</v>
      </c>
      <c r="E97" s="76">
        <f t="shared" si="5"/>
        <v>33</v>
      </c>
      <c r="F97" s="62" t="str">
        <f t="shared" si="6"/>
        <v>byte Delete[][2] = {{0, 0},{0, 1},{1, 0},{3, 0},{2, 1},{1, 2},{0, 3},{0, 5},{1, 4},{2, 3},{3, 2},{4, 1},{5, 0},{7, 0},{6, 1},{5, 2},{4, 3},{3, 4},{2, 5},{1, 6},{0, 7},{2, 7},{3, 6},{4, 5},{5, 4},{6, 3},{7, 2},{7, 4},{6, 5},{5, 6},{4, 7},{6, 7},{7, 6}}; //   //</v>
      </c>
      <c r="G97" s="63"/>
    </row>
    <row r="98" spans="1:7" ht="14.4" thickTop="1" x14ac:dyDescent="0.3">
      <c r="G98" s="5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TEMPLATE_8X8</vt:lpstr>
      <vt:lpstr>DIY_FONT</vt:lpstr>
      <vt:lpstr>EXAMPLE_E</vt:lpstr>
      <vt:lpstr>TOTAL_HANDWRITTEN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AUTOPO</dc:creator>
  <cp:lastModifiedBy>SRVHMI02</cp:lastModifiedBy>
  <dcterms:created xsi:type="dcterms:W3CDTF">2015-11-16T08:14:15Z</dcterms:created>
  <dcterms:modified xsi:type="dcterms:W3CDTF">2018-06-03T08:07:48Z</dcterms:modified>
</cp:coreProperties>
</file>