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Project\"/>
    </mc:Choice>
  </mc:AlternateContent>
  <xr:revisionPtr revIDLastSave="0" documentId="13_ncr:1_{320B6786-DB43-48C9-B42F-7BA16A3F435F}" xr6:coauthVersionLast="41" xr6:coauthVersionMax="41" xr10:uidLastSave="{00000000-0000-0000-0000-000000000000}"/>
  <bookViews>
    <workbookView xWindow="1440" yWindow="1536" windowWidth="21600" windowHeight="11388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N31" i="3"/>
  <c r="M31" i="3"/>
  <c r="E8" i="3" s="1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18" i="1"/>
  <c r="J19" i="1"/>
  <c r="J20" i="1"/>
  <c r="J21" i="1"/>
  <c r="J22" i="1"/>
  <c r="J23" i="1"/>
  <c r="J24" i="1"/>
  <c r="J25" i="1"/>
  <c r="E26" i="1"/>
  <c r="C8" i="1" s="1"/>
  <c r="J26" i="1" l="1"/>
  <c r="C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<sst xmlns="http://schemas.openxmlformats.org/spreadsheetml/2006/main" count="208" uniqueCount="105">
  <si>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</si>
  <si>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</si>
  <si>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</si>
  <si>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</si>
  <si>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</si>
  <si>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</si>
  <si>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</si>
  <si>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</si>
  <si>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</si>
  <si>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</si>
  <si>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</si>
  <si>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</si>
  <si>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</si>
  <si>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</si>
  <si>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</si>
  <si>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</si>
  <si>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</si>
  <si>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</si>
  <si>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</si>
  <si>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</si>
  <si>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</si>
  <si>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</si>
  <si>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</si>
  <si>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</si>
  <si>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</si>
  <si>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</si>
  <si>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</si>
  <si>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</si>
  <si>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</si>
  <si>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</si>
  <si>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</si>
  <si>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</si>
  <si>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</si>
  <si>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</si>
  <si>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</si>
  <si>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</si>
  <si>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</si>
  <si>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</si>
  <si>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</si>
  <si>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</si>
  <si>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</si>
  <si>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</si>
  <si>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</si>
  <si>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</si>
  <si>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</si>
  <si>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</si>
  <si>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</si>
  <si>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</si>
  <si>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</si>
  <si>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</si>
  <si>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</si>
  <si>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</si>
  <si>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</si>
  <si>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</si>
  <si>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</si>
  <si>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</si>
  <si>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</si>
  <si>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</si>
  <si>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</si>
  <si>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</si>
  <si>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</si>
  <si>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</si>
  <si>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</si>
  <si>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</si>
  <si>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</si>
  <si>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</si>
  <si>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</si>
  <si>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</si>
  <si>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</si>
  <si>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</si>
  <si>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</si>
  <si>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>Raspberry Pi 3 model B</t>
  </si>
  <si>
    <t>Wordt gebruikt voor het systeem te sturen</t>
  </si>
  <si>
    <t>1NMCT1</t>
  </si>
  <si>
    <t>De Vrieze</t>
  </si>
  <si>
    <t>Quinten</t>
  </si>
  <si>
    <t>SMART wekker</t>
  </si>
  <si>
    <t>https://www.banggood.com/Raspberry-Pi-3-Model-B-ARM-Cortex-A53-CPU-1_2GHz-64-Bit-Quad-Core-1GB-RAM-10-Times-B-p-1041862.html?rmmds=search&amp;cur_warehouse=CN</t>
  </si>
  <si>
    <t>https://www.reichelt.com/be/nl/makeblock-me-pir-bewegingssensor-v1-mb-pir-sens-v1-p202113.html?PROVID=2788&amp;gclid=Cj0KCQjwsZ3kBRCnARIsAIuAV_Q6-TzZwMzz5NnfGo50kCshkHLlLEY3fv6Ph2clKIWRwei1SbQvpikaAh8uEALw_wcB&amp;&amp;r=1</t>
  </si>
  <si>
    <t>Met dit T-type breakout board van Cyntech kun je eenvoudig GPIO pinnen van je Raspberry Pi aansluiten op een breadboard om snel te kunnen prototypen.</t>
  </si>
  <si>
    <t>https://www.kiwi-electronics.nl/40-weg-t-cobbler-breakout-board-voor-raspberry-pi-model-b-plus-voorgesoldeerd?gclid=Cj0KCQjwsZ3kBRCnARIsAIuAV_Qg7rq1Q_rtGVwLgXYGvsWDWsHxeSuiYdh_g-cW0FwD-F-8lOVlpUkaArL4EALw_wcB</t>
  </si>
  <si>
    <t>40-weg T-Cobbler Breakout Board voor Raspberry Pi - Voorgesoldeerd</t>
  </si>
  <si>
    <t>https://www.reichelt.com/be/nl/raspberry-pi-t-cobbler-plus-rpi-t-cobbler-p-p235529.html?PROVID=2788&amp;gclid=Cj0KCQjwsZ3kBRCnARIsAIuAV_Qf5n_EDeuxLaKtzqiDk4U_qfeXDEYbkQSlDtuxlTH8Lul-BUU3d64aAgfzEALw_wcB&amp;&amp;r=1</t>
  </si>
  <si>
    <t>Raspberry Pi – Lichtsensor BH1750 (GY-302)</t>
  </si>
  <si>
    <t>http://domoticx.nl/webwinkel/index.php?route=product/product&amp;product_id=228&amp;xpage=1&amp;xoffset=100</t>
  </si>
  <si>
    <t>MB PIR-SENS V1 (beweginssensor)</t>
  </si>
  <si>
    <t>https://www.digikey.be/product-detail/en/raspberry-pi/RASPBERRY-PI-3/1690-1000-ND/6152799</t>
  </si>
  <si>
    <t>https://www.amazon.de/Hrph-Detection-Sensor-Intelligentes-Fahrzeug/dp/B01M3UVFPJ</t>
  </si>
  <si>
    <t>hrph 1/5 PC 's Sound detection Sensor Module Sound Sensor Intelligent voertuig</t>
  </si>
  <si>
    <t>Om te weten of de gebruiker slaapt</t>
  </si>
  <si>
    <t>Om te weten wanneer het licht aangaat voor de wekker en om te weten of je wakker bent</t>
  </si>
  <si>
    <t>https://www.kiwi-electronics.nl/grove-sound-sensor</t>
  </si>
  <si>
    <t>Om het alarm te laten afgaan</t>
  </si>
  <si>
    <t>https://www.reichelt.com/be/nl/ontwikkelaarsbord-actieve-zoemermodule-debo-piezo-p239111.html?PROVID=2788&amp;gclid=Cj0KCQjwsZ3kBRCnARIsAIuAV_TI6A7Im_Q_ohyMlxWqgF0XYUMKOnqykAjCUliGvX7TIsZe8BLF0R8aAsulEALw_wcB&amp;&amp;r=1</t>
  </si>
  <si>
    <t>https://www.kiwi-electronics.nl/raspberry-pi/raspberry-pi-expansion-boards/raspberry-pi-displays/adafruit-pitft-2-2-inch-hat-zonder-touch</t>
  </si>
  <si>
    <t>Display voor het uur weer te geven</t>
  </si>
  <si>
    <t>https://www.kiwi-electronics.nl/raspberry-pi/raspberry-pi-expansion-boards/raspberry-pi-displays/four-letter-phat</t>
  </si>
  <si>
    <t>button</t>
  </si>
  <si>
    <t>Voor eventueel de wekker af te zetten</t>
  </si>
  <si>
    <t>https://www.sparkfun.com/products/9190</t>
  </si>
  <si>
    <t>https://www.electrohobby.nl/product/10-x-klein-drukknopje-resetknop.html</t>
  </si>
  <si>
    <t xml:space="preserve">       </t>
  </si>
  <si>
    <t>https://www.kiwi-electronics.nl/raspberry-pi-displays/Blauw-wit-16x2-LCD-plus-Keypad-Kit-voor-Raspberry-Pi</t>
  </si>
  <si>
    <t>buzzer</t>
  </si>
  <si>
    <t>https://www.conrad.be/p/buzzermodul-mit-jst-hx254-stecker-lk-buzzer-1267837?WT.srch=1&amp;gclid=EAIaIQobChMIrtXmqe6v5AIVkOJ3Ch3eZwCxEAQYASABEgKfuPD_BwE&amp;insert=8J&amp;t=1&amp;tid=1707699513_66210167986_pla-300371061519_pla-123%201267837&amp;utm_campaign=&amp;utm_content=&amp;utm_medium=&amp;utm_source=&amp;utm_term=&amp;vat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</si>
</sst>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* #,##0.00\ &quot;€&quot;_-;\-* #,##0.00\ &quot;€&quot;_-;_-* &quot;-&quot;??\ &quot;€&quot;_-;_-@_-"/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  <numFmt numFmtId="170" formatCode="[$-409]d\-mmm\-yy"/>
    <numFmt numFmtId="171" formatCode="_-* #,##0.00\ [$€-813]_-;\-* #,##0.00\ [$€-813]_-;_-* &quot;-&quot;??\ [$€-813]_-;_-@_-"/>
  </numFmts>
  <fonts count="19">
    <font>
      <sz val="11"/>
      <color rgb="FF000000"/>
      <name val="Arial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7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166" fontId="1" fillId="0" borderId="2" xfId="0" applyNumberFormat="1" applyFont="1" applyBorder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center"/>
    </xf>
    <xf numFmtId="167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6" fillId="0" borderId="0" xfId="0" applyFont="1" applyAlignment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/>
    </xf>
    <xf numFmtId="168" fontId="8" fillId="3" borderId="0" xfId="0" applyNumberFormat="1" applyFont="1" applyFill="1" applyAlignment="1">
      <alignment vertical="top"/>
    </xf>
    <xf numFmtId="169" fontId="8" fillId="4" borderId="0" xfId="0" applyNumberFormat="1" applyFont="1" applyFill="1" applyBorder="1" applyAlignment="1">
      <alignment horizontal="center" vertical="top"/>
    </xf>
    <xf numFmtId="169" fontId="2" fillId="4" borderId="0" xfId="0" applyNumberFormat="1" applyFont="1" applyFill="1" applyBorder="1" applyAlignment="1">
      <alignment horizontal="center" vertical="top"/>
    </xf>
    <xf numFmtId="0" fontId="8" fillId="5" borderId="0" xfId="0" applyFont="1" applyFill="1" applyAlignment="1">
      <alignment horizontal="left" vertical="top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/>
    </xf>
    <xf numFmtId="168" fontId="8" fillId="5" borderId="0" xfId="0" applyNumberFormat="1" applyFont="1" applyFill="1" applyAlignment="1">
      <alignment vertical="top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168" fontId="9" fillId="5" borderId="0" xfId="0" applyNumberFormat="1" applyFont="1" applyFill="1"/>
    <xf numFmtId="169" fontId="9" fillId="4" borderId="0" xfId="0" applyNumberFormat="1" applyFont="1" applyFill="1" applyBorder="1" applyAlignment="1">
      <alignment horizontal="center"/>
    </xf>
    <xf numFmtId="0" fontId="10" fillId="0" borderId="0" xfId="0" applyFont="1"/>
    <xf numFmtId="0" fontId="1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left" vertical="top" wrapText="1"/>
    </xf>
    <xf numFmtId="170" fontId="8" fillId="3" borderId="6" xfId="0" applyNumberFormat="1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0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0" fontId="12" fillId="3" borderId="0" xfId="0" applyFont="1" applyFill="1" applyAlignment="1">
      <alignment vertical="top"/>
    </xf>
    <xf numFmtId="0" fontId="12" fillId="5" borderId="0" xfId="0" applyFont="1" applyFill="1" applyAlignment="1">
      <alignment horizontal="center" vertical="top"/>
    </xf>
    <xf numFmtId="0" fontId="12" fillId="5" borderId="0" xfId="0" applyFont="1" applyFill="1" applyAlignment="1">
      <alignment horizontal="left" vertical="top"/>
    </xf>
    <xf numFmtId="0" fontId="12" fillId="5" borderId="0" xfId="0" applyFont="1" applyFill="1" applyAlignment="1">
      <alignment vertical="top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/>
    <xf numFmtId="0" fontId="1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8" fillId="5" borderId="0" xfId="0" applyFont="1" applyFill="1" applyAlignment="1">
      <alignment horizontal="center" vertical="top" wrapText="1"/>
    </xf>
    <xf numFmtId="0" fontId="8" fillId="5" borderId="0" xfId="0" applyFont="1" applyFill="1"/>
    <xf numFmtId="169" fontId="2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 applyAlignment="1">
      <alignment horizontal="center" vertical="top"/>
    </xf>
    <xf numFmtId="165" fontId="2" fillId="4" borderId="0" xfId="0" applyNumberFormat="1" applyFont="1" applyFill="1" applyBorder="1" applyAlignment="1">
      <alignment horizontal="center" vertical="top"/>
    </xf>
    <xf numFmtId="165" fontId="9" fillId="4" borderId="0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8" fillId="3" borderId="0" xfId="2" applyFont="1" applyFill="1" applyAlignment="1">
      <alignment vertical="top" wrapText="1"/>
    </xf>
    <xf numFmtId="44" fontId="8" fillId="3" borderId="0" xfId="1" applyFont="1" applyFill="1" applyAlignment="1">
      <alignment vertical="top"/>
    </xf>
    <xf numFmtId="171" fontId="8" fillId="3" borderId="0" xfId="1" applyNumberFormat="1" applyFont="1" applyFill="1" applyAlignment="1">
      <alignment vertical="top"/>
    </xf>
    <xf numFmtId="0" fontId="8" fillId="5" borderId="0" xfId="2" applyFont="1" applyFill="1" applyAlignment="1">
      <alignment vertical="top" wrapText="1"/>
    </xf>
    <xf numFmtId="0" fontId="18" fillId="3" borderId="0" xfId="3" applyFill="1" applyAlignment="1">
      <alignment horizontal="center" vertical="top"/>
    </xf>
    <xf numFmtId="0" fontId="18" fillId="5" borderId="0" xfId="3" applyFill="1" applyAlignment="1">
      <alignment horizontal="center" vertical="top"/>
    </xf>
    <xf numFmtId="44" fontId="8" fillId="5" borderId="0" xfId="1" applyFont="1" applyFill="1" applyAlignment="1">
      <alignment vertical="top"/>
    </xf>
    <xf numFmtId="0" fontId="18" fillId="0" borderId="0" xfId="3"/>
    <xf numFmtId="0" fontId="18" fillId="3" borderId="0" xfId="3" applyFill="1" applyAlignment="1">
      <alignment vertical="top" wrapText="1"/>
    </xf>
  </cellXfs>
  <cellStyles count="4">
    <cellStyle name="Hyperlink" xfId="3" builtinId="8"/>
    <cellStyle name="Standaard" xfId="0" builtinId="0"/>
    <cellStyle name="Standaard 2" xfId="2" xr:uid="{00000000-0005-0000-0000-000030000000}"/>
    <cellStyle name="Valuta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B02A3DCE-5F6F-4365-9C69-FA52A4D0DF09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72C7967-7D2B-455A-A9DC-D1730A44C9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68778DE-D099-476A-B046-81DE701E8C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41</xdr:row>
      <xdr:rowOff>129540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508D085A-2162-40A3-8242-A5C54392F5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E23779E5-DEF6-4B3B-AE20-6AF8CC2747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259E7435-61F7-4275-99BD-C9656D1AE7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15240</xdr:colOff>
      <xdr:row>26</xdr:row>
      <xdr:rowOff>510540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B52FA6C4-0980-4EB3-9526-9A08F59791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702540" cy="127025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wi-electronics.nl/grove-sound-sensor" TargetMode="External"/><Relationship Id="rId13" Type="http://schemas.openxmlformats.org/officeDocument/2006/relationships/hyperlink" Target="https://www.kiwi-electronics.nl/raspberry-pi/raspberry-pi-expansion-boards/raspberry-pi-displays/four-letter-phat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s://www.kiwi-electronics.nl/40-weg-t-cobbler-breakout-board-voor-raspberry-pi-model-b-plus-voorgesoldeerd?gclid=Cj0KCQjwsZ3kBRCnARIsAIuAV_Qg7rq1Q_rtGVwLgXYGvsWDWsHxeSuiYdh_g-cW0FwD-F-8lOVlpUkaArL4EALw_wcB" TargetMode="External"/><Relationship Id="rId7" Type="http://schemas.openxmlformats.org/officeDocument/2006/relationships/hyperlink" Target="https://www.amazon.de/Hrph-Detection-Sensor-Intelligentes-Fahrzeug/dp/B01M3UVFPJ" TargetMode="External"/><Relationship Id="rId12" Type="http://schemas.openxmlformats.org/officeDocument/2006/relationships/hyperlink" Target="https://www.kiwi-electronics.nl/raspberry-pi/raspberry-pi-expansion-boards/raspberry-pi-displays/Blauw-wit-16x2-LCD-plus-Keypad-Kit-voor-Raspberry-Pi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reichelt.com/be/nl/makeblock-me-pir-bewegingssensor-v1-mb-pir-sens-v1-p202113.html?PROVID=2788&amp;gclid=Cj0KCQjwsZ3kBRCnARIsAIuAV_Q6-TzZwMzz5NnfGo50kCshkHLlLEY3fv6Ph2clKIWRwei1SbQvpikaAh8uEALw_wcB&amp;&amp;r=1" TargetMode="External"/><Relationship Id="rId16" Type="http://schemas.openxmlformats.org/officeDocument/2006/relationships/hyperlink" Target="https://www.kiwi-electronics.nl/raspberry-pi-displays/Blauw-wit-16x2-LCD-plus-Keypad-Kit-voor-Raspberry-Pi" TargetMode="External"/><Relationship Id="rId1" Type="http://schemas.openxmlformats.org/officeDocument/2006/relationships/hyperlink" Target="https://www.banggood.com/Raspberry-Pi-3-Model-B-ARM-Cortex-A53-CPU-1_2GHz-64-Bit-Quad-Core-1GB-RAM-10-Times-B-p-1041862.html?rmmds=search&amp;cur_warehouse=CN" TargetMode="External"/><Relationship Id="rId6" Type="http://schemas.openxmlformats.org/officeDocument/2006/relationships/hyperlink" Target="https://www.digikey.be/product-detail/en/raspberry-pi/RASPBERRY-PI-3/1690-1000-ND/6152799" TargetMode="External"/><Relationship Id="rId11" Type="http://schemas.openxmlformats.org/officeDocument/2006/relationships/hyperlink" Target="https://www.kiwi-electronics.nl/raspberry-pi/raspberry-pi-expansion-boards/raspberry-pi-displays/adafruit-pitft-2-2-inch-hat-zonder-touch" TargetMode="External"/><Relationship Id="rId5" Type="http://schemas.openxmlformats.org/officeDocument/2006/relationships/hyperlink" Target="http://domoticx.nl/webwinkel/index.php?route=product/product&amp;product_id=228&amp;xpage=1&amp;xoffset=100" TargetMode="External"/><Relationship Id="rId15" Type="http://schemas.openxmlformats.org/officeDocument/2006/relationships/hyperlink" Target="https://www.electrohobby.nl/product/10-x-klein-drukknopje-resetknop.html" TargetMode="External"/><Relationship Id="rId10" Type="http://schemas.openxmlformats.org/officeDocument/2006/relationships/hyperlink" Target="https://www.reichelt.com/be/nl/ontwikkelaarsbord-actieve-zoemermodule-debo-piezo-p239111.html?PROVID=2788&amp;gclid=Cj0KCQjwsZ3kBRCnARIsAIuAV_TI6A7Im_Q_ohyMlxWqgF0XYUMKOnqykAjCUliGvX7TIsZe8BLF0R8aAsulEALw_wcB&amp;&amp;r=1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s://www.reichelt.com/be/nl/raspberry-pi-t-cobbler-plus-rpi-t-cobbler-p-p235529.html?PROVID=2788&amp;gclid=Cj0KCQjwsZ3kBRCnARIsAIuAV_Qf5n_EDeuxLaKtzqiDk4U_qfeXDEYbkQSlDtuxlTH8Lul-BUU3d64aAgfzEALw_wcB&amp;&amp;r=1" TargetMode="External"/><Relationship Id="rId9" Type="http://schemas.openxmlformats.org/officeDocument/2006/relationships/hyperlink" Target="https://www.conrad.be/p/buzzermodul-mit-jst-hx254-stecker-lk-buzzer-1267837?WT.srch=1&amp;gclid=EAIaIQobChMIrtXmqe6v5AIVkOJ3Ch3eZwCxEAQYASABEgKfuPD_BwE&amp;insert=8J&amp;t=1&amp;tid=1707699513_66210167986_pla-300371061519_pla-123%201267837&amp;utm_campaign=&amp;utm_content=&amp;utm_medium=&amp;utm_source=&amp;utm_term=&amp;vat=true" TargetMode="External"/><Relationship Id="rId14" Type="http://schemas.openxmlformats.org/officeDocument/2006/relationships/hyperlink" Target="https://www.sparkfun.com/products/919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showGridLines="0" tabSelected="1" topLeftCell="D16" workbookViewId="0">
      <selection activeCell="F22" sqref="F22"/>
    </sheetView>
  </sheetViews>
  <sheetFormatPr defaultColWidth="15.19921875" defaultRowHeight="15" customHeight="1"/>
  <cols>
    <col min="1" max="1" width="8" customWidth="1"/>
    <col min="2" max="2" width="24" customWidth="1"/>
    <col min="3" max="3" width="19.296875" customWidth="1"/>
    <col min="4" max="4" width="8.69921875" customWidth="1"/>
    <col min="5" max="5" width="8.19921875" customWidth="1"/>
    <col min="6" max="6" width="34.296875" customWidth="1"/>
    <col min="7" max="7" width="24.69921875" customWidth="1"/>
    <col min="8" max="8" width="6.296875" customWidth="1"/>
    <col min="9" max="10" width="8.69921875" customWidth="1"/>
    <col min="11" max="11" width="8.296875" customWidth="1"/>
    <col min="12" max="12" width="22.69921875" customWidth="1"/>
    <col min="13" max="13" width="10.19921875" customWidth="1"/>
    <col min="14" max="14" width="14.296875" customWidth="1"/>
    <col min="15" max="26" width="8.796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73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74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75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76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BillOfMaterials!$E$26</f>
        <v>8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4">
        <f>BillOfMaterials!$J$26</f>
        <v>92.720000000000013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19">
        <v>1</v>
      </c>
      <c r="B15" s="65" t="s">
        <v>71</v>
      </c>
      <c r="C15" s="20" t="s">
        <v>72</v>
      </c>
      <c r="D15" s="20">
        <v>1</v>
      </c>
      <c r="E15" s="21">
        <v>1</v>
      </c>
      <c r="F15" s="69" t="s">
        <v>77</v>
      </c>
      <c r="G15" s="69" t="s">
        <v>86</v>
      </c>
      <c r="H15" s="21">
        <v>1</v>
      </c>
      <c r="I15" s="67">
        <v>41.39</v>
      </c>
      <c r="J15" s="61">
        <f>BillOfMaterials!$E15*BillOfMaterials!$I15</f>
        <v>41.39</v>
      </c>
      <c r="K15" s="6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5">
        <v>2</v>
      </c>
      <c r="B16" s="68" t="s">
        <v>81</v>
      </c>
      <c r="C16" s="26" t="s">
        <v>79</v>
      </c>
      <c r="D16" s="26">
        <v>1</v>
      </c>
      <c r="E16" s="27">
        <v>1</v>
      </c>
      <c r="F16" s="70" t="s">
        <v>80</v>
      </c>
      <c r="G16" s="70" t="s">
        <v>82</v>
      </c>
      <c r="H16" s="27">
        <v>1</v>
      </c>
      <c r="I16" s="28">
        <v>8.9499999999999993</v>
      </c>
      <c r="J16" s="61">
        <f>BillOfMaterials!$E16*BillOfMaterials!$I16</f>
        <v>8.9499999999999993</v>
      </c>
      <c r="K16" s="6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19">
        <v>3</v>
      </c>
      <c r="B17" s="20" t="s">
        <v>85</v>
      </c>
      <c r="C17" s="20" t="s">
        <v>90</v>
      </c>
      <c r="D17" s="20">
        <v>1</v>
      </c>
      <c r="E17" s="21">
        <v>1</v>
      </c>
      <c r="F17" s="69" t="s">
        <v>78</v>
      </c>
      <c r="G17" s="21"/>
      <c r="H17" s="21">
        <v>1</v>
      </c>
      <c r="I17" s="66">
        <v>7.88</v>
      </c>
      <c r="J17" s="61">
        <f>BillOfMaterials!$E17*BillOfMaterials!$I17</f>
        <v>7.88</v>
      </c>
      <c r="K17" s="6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5">
        <v>4</v>
      </c>
      <c r="B18" s="26" t="s">
        <v>83</v>
      </c>
      <c r="C18" s="26" t="s">
        <v>90</v>
      </c>
      <c r="D18" s="26">
        <v>1</v>
      </c>
      <c r="E18" s="27">
        <v>1</v>
      </c>
      <c r="F18" s="70" t="s">
        <v>84</v>
      </c>
      <c r="G18" s="27"/>
      <c r="H18" s="27">
        <v>1</v>
      </c>
      <c r="I18" s="71">
        <v>3.91</v>
      </c>
      <c r="J18" s="61">
        <f>BillOfMaterials!$E18*BillOfMaterials!$I18</f>
        <v>3.91</v>
      </c>
      <c r="K18" s="6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19">
        <v>5</v>
      </c>
      <c r="B19" s="20" t="s">
        <v>88</v>
      </c>
      <c r="C19" s="20" t="s">
        <v>89</v>
      </c>
      <c r="D19" s="20">
        <v>1</v>
      </c>
      <c r="E19" s="21">
        <v>1</v>
      </c>
      <c r="F19" s="69" t="s">
        <v>87</v>
      </c>
      <c r="G19" s="69" t="s">
        <v>91</v>
      </c>
      <c r="H19" s="21">
        <v>1</v>
      </c>
      <c r="I19" s="66">
        <v>2.5299999999999998</v>
      </c>
      <c r="J19" s="61">
        <f>BillOfMaterials!$E19*BillOfMaterials!$I19</f>
        <v>2.5299999999999998</v>
      </c>
      <c r="K19" s="6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5">
        <v>6</v>
      </c>
      <c r="B20" s="26" t="s">
        <v>103</v>
      </c>
      <c r="C20" s="26" t="s">
        <v>92</v>
      </c>
      <c r="D20" s="26">
        <v>1</v>
      </c>
      <c r="E20" s="27">
        <v>1</v>
      </c>
      <c r="F20" s="70" t="s">
        <v>104</v>
      </c>
      <c r="G20" s="70" t="s">
        <v>93</v>
      </c>
      <c r="H20" s="27">
        <v>1</v>
      </c>
      <c r="I20" s="71">
        <v>3.61</v>
      </c>
      <c r="J20" s="61">
        <f>BillOfMaterials!$E20*BillOfMaterials!$I20</f>
        <v>3.61</v>
      </c>
      <c r="K20" s="6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19">
        <v>7</v>
      </c>
      <c r="B21" s="73" t="s">
        <v>102</v>
      </c>
      <c r="C21" s="20" t="s">
        <v>95</v>
      </c>
      <c r="D21" s="20">
        <v>1</v>
      </c>
      <c r="E21" s="21">
        <v>1</v>
      </c>
      <c r="F21" s="69" t="s">
        <v>94</v>
      </c>
      <c r="G21" s="69" t="s">
        <v>101</v>
      </c>
      <c r="H21" s="21">
        <v>1</v>
      </c>
      <c r="I21" s="66">
        <v>23.95</v>
      </c>
      <c r="J21" s="61">
        <f>BillOfMaterials!$E21*BillOfMaterials!$I21</f>
        <v>23.95</v>
      </c>
      <c r="K21" s="62"/>
      <c r="L21" s="72" t="s">
        <v>96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97</v>
      </c>
      <c r="C22" s="26" t="s">
        <v>98</v>
      </c>
      <c r="D22" s="26">
        <v>1</v>
      </c>
      <c r="E22" s="27">
        <v>1</v>
      </c>
      <c r="F22" s="70" t="s">
        <v>99</v>
      </c>
      <c r="G22" s="70" t="s">
        <v>100</v>
      </c>
      <c r="H22" s="27">
        <v>1</v>
      </c>
      <c r="I22" s="71">
        <v>0.5</v>
      </c>
      <c r="J22" s="61">
        <f>BillOfMaterials!$E22*BillOfMaterials!$I22</f>
        <v>0.5</v>
      </c>
      <c r="K22" s="6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19"/>
      <c r="B23" s="20"/>
      <c r="C23" s="20"/>
      <c r="D23" s="20"/>
      <c r="E23" s="21"/>
      <c r="F23" s="21"/>
      <c r="G23" s="21"/>
      <c r="H23" s="21"/>
      <c r="I23" s="22"/>
      <c r="J23" s="61">
        <f>BillOfMaterials!$E23*BillOfMaterials!$I23</f>
        <v>0</v>
      </c>
      <c r="K23" s="6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/>
      <c r="B24" s="26"/>
      <c r="C24" s="26"/>
      <c r="D24" s="26"/>
      <c r="E24" s="27"/>
      <c r="F24" s="27"/>
      <c r="G24" s="27"/>
      <c r="H24" s="27"/>
      <c r="I24" s="28"/>
      <c r="J24" s="61">
        <f>BillOfMaterials!$E24*BillOfMaterials!$I24</f>
        <v>0</v>
      </c>
      <c r="K24" s="6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/>
      <c r="B25" s="20"/>
      <c r="C25" s="20"/>
      <c r="D25" s="20"/>
      <c r="E25" s="21"/>
      <c r="F25" s="21"/>
      <c r="G25" s="21"/>
      <c r="H25" s="21"/>
      <c r="I25" s="22"/>
      <c r="J25" s="61">
        <f>BillOfMaterials!$E25*BillOfMaterials!$I25</f>
        <v>0</v>
      </c>
      <c r="K25" s="6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29"/>
      <c r="B26" s="29" t="s">
        <v>19</v>
      </c>
      <c r="C26" s="29"/>
      <c r="D26" s="29"/>
      <c r="E26" s="30">
        <f>SUBTOTAL(109,BillOfMaterials!$E$15:$E$25)</f>
        <v>8</v>
      </c>
      <c r="F26" s="30"/>
      <c r="G26" s="30"/>
      <c r="H26" s="30"/>
      <c r="I26" s="31"/>
      <c r="J26" s="63">
        <f>SUBTOTAL(109,BillOfMaterials!$J$15:$J$25)</f>
        <v>92.720000000000013</v>
      </c>
      <c r="K26" s="6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1"/>
      <c r="B27" s="2"/>
      <c r="C27" s="2"/>
      <c r="D27" s="2"/>
      <c r="E27" s="2"/>
      <c r="F27" s="2"/>
      <c r="G27" s="2"/>
      <c r="H27" s="1"/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1"/>
      <c r="B28" s="2"/>
      <c r="C28" s="2"/>
      <c r="D28" s="2"/>
      <c r="E28" s="2"/>
      <c r="F28" s="2"/>
      <c r="G28" s="2"/>
      <c r="H28" s="1"/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1"/>
      <c r="B29" s="2"/>
      <c r="C29" s="2"/>
      <c r="D29" s="2"/>
      <c r="E29" s="2"/>
      <c r="F29" s="2"/>
      <c r="G29" s="2"/>
      <c r="H29" s="1"/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1"/>
      <c r="B30" s="2"/>
      <c r="C30" s="2"/>
      <c r="D30" s="2"/>
      <c r="E30" s="1"/>
      <c r="F30" s="1"/>
      <c r="G30" s="1"/>
      <c r="H30" s="1"/>
      <c r="I30" s="1"/>
      <c r="J30" s="2"/>
      <c r="K30" s="2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1"/>
      <c r="B31" s="2"/>
      <c r="C31" s="2"/>
      <c r="D31" s="2"/>
      <c r="E31" s="1"/>
      <c r="F31" s="1"/>
      <c r="G31" s="1"/>
      <c r="H31" s="1"/>
      <c r="I31" s="1"/>
      <c r="J31" s="2"/>
      <c r="K31" s="2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1"/>
      <c r="B32" s="2"/>
      <c r="C32" s="2"/>
      <c r="D32" s="2"/>
      <c r="E32" s="1"/>
      <c r="F32" s="1"/>
      <c r="G32" s="1"/>
      <c r="H32" s="1"/>
      <c r="I32" s="1"/>
      <c r="J32" s="2"/>
      <c r="K32" s="2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1"/>
      <c r="F33" s="1"/>
      <c r="G33" s="1"/>
      <c r="H33" s="1"/>
      <c r="I33" s="1"/>
      <c r="J33" s="2"/>
      <c r="K33" s="2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1"/>
      <c r="F34" s="1"/>
      <c r="G34" s="1"/>
      <c r="H34" s="1"/>
      <c r="I34" s="1"/>
      <c r="J34" s="2"/>
      <c r="K34" s="2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1"/>
      <c r="F35" s="1"/>
      <c r="G35" s="1"/>
      <c r="H35" s="1"/>
      <c r="I35" s="1"/>
      <c r="J35" s="2"/>
      <c r="K35" s="2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</sheetData>
  <hyperlinks>
    <hyperlink ref="F15" r:id="rId1" xr:uid="{978A239E-6F35-47A8-A27C-DFB1980976BA}"/>
    <hyperlink ref="F17" r:id="rId2" xr:uid="{42CA35C3-934C-436B-92C0-EF28F0EC398D}"/>
    <hyperlink ref="F16" r:id="rId3" xr:uid="{D1D71237-B8DF-4A4F-9BCB-3611244B97FB}"/>
    <hyperlink ref="G16" r:id="rId4" xr:uid="{93FF9C32-171B-4B8B-A861-70F117060A75}"/>
    <hyperlink ref="F18" r:id="rId5" xr:uid="{B60B2C3A-A44F-4DCC-A6C9-6BEFF2A481E4}"/>
    <hyperlink ref="G15" r:id="rId6" xr:uid="{8EE5EB0D-7D95-42EC-80AB-2F98389628A1}"/>
    <hyperlink ref="F19" r:id="rId7" xr:uid="{D5275306-3906-417A-A0CD-767611274B6E}"/>
    <hyperlink ref="G19" r:id="rId8" xr:uid="{FB3D65A9-8E9C-4D7C-9594-D0EC4CB6F601}"/>
    <hyperlink ref="F20" r:id="rId9" display="https://www.conrad.be/p/buzzermodul-mit-jst-hx254-stecker-lk-buzzer-1267837?WT.srch=1&amp;gclid=EAIaIQobChMIrtXmqe6v5AIVkOJ3Ch3eZwCxEAQYASABEgKfuPD_BwE&amp;insert=8J&amp;t=1&amp;tid=1707699513_66210167986_pla-300371061519_pla-123%201267837&amp;utm_campaign=&amp;utm_content=&amp;utm_medium=&amp;utm_source=&amp;utm_term=&amp;vat=true" xr:uid="{CDCBF891-0428-4A89-8653-D4BA9C34C009}"/>
    <hyperlink ref="G20" r:id="rId10" xr:uid="{B94FE1CE-4285-469D-A7F5-3F016394F692}"/>
    <hyperlink ref="F21" r:id="rId11" xr:uid="{2EEEE397-A44F-4409-BC7C-CB1CE3F3414C}"/>
    <hyperlink ref="G21" r:id="rId12" display="https://www.kiwi-electronics.nl/raspberry-pi/raspberry-pi-expansion-boards/raspberry-pi-displays/Blauw-wit-16x2-LCD-plus-Keypad-Kit-voor-Raspberry-Pi" xr:uid="{BFD4504D-1D17-4DB7-8E3D-1135F62C1A23}"/>
    <hyperlink ref="L21" r:id="rId13" xr:uid="{854DAA43-8748-4572-B634-00458F8A7132}"/>
    <hyperlink ref="F22" r:id="rId14" xr:uid="{1A46FD30-F551-48C3-9896-F31321CB7812}"/>
    <hyperlink ref="G22" r:id="rId15" xr:uid="{C4C7B35F-D44D-4135-A0C4-305E63A70061}"/>
    <hyperlink ref="B21" r:id="rId16" xr:uid="{94217823-EC58-40C6-9662-61A9E3F56DAA}"/>
  </hyperlinks>
  <pageMargins left="0.7" right="0.7" top="0.75" bottom="0.75" header="0.3" footer="0.3"/>
  <drawing r:id="rId17"/>
  <legacy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B21" sqref="B21"/>
    </sheetView>
  </sheetViews>
  <sheetFormatPr defaultColWidth="15.19921875" defaultRowHeight="15" customHeight="1"/>
  <cols>
    <col min="1" max="1" width="11.796875" customWidth="1"/>
    <col min="2" max="2" width="44.19921875" customWidth="1"/>
    <col min="3" max="3" width="20.69921875" customWidth="1"/>
    <col min="4" max="26" width="8.796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/>
      <c r="B7" s="3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9"/>
      <c r="B8" s="40"/>
      <c r="C8" s="4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42"/>
      <c r="B9" s="43"/>
      <c r="C9" s="4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45"/>
      <c r="B10" s="46"/>
      <c r="C10" s="47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42"/>
      <c r="B11" s="43"/>
      <c r="C11" s="4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45"/>
      <c r="B12" s="46"/>
      <c r="C12" s="4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42"/>
      <c r="B13" s="43"/>
      <c r="C13" s="4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45"/>
      <c r="B14" s="46"/>
      <c r="C14" s="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42"/>
      <c r="B15" s="43"/>
      <c r="C15" s="4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45"/>
      <c r="B16" s="46"/>
      <c r="C16" s="4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2"/>
      <c r="B17" s="43"/>
      <c r="C17" s="4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5"/>
      <c r="B18" s="46"/>
      <c r="C18" s="4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2"/>
      <c r="B19" s="43"/>
      <c r="C19" s="4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5"/>
      <c r="B20" s="46"/>
      <c r="C20" s="4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2"/>
      <c r="B21" s="43"/>
      <c r="C21" s="4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5"/>
      <c r="B22" s="46"/>
      <c r="C22" s="4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2"/>
      <c r="B23" s="43"/>
      <c r="C23" s="4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5"/>
      <c r="B24" s="46"/>
      <c r="C24" s="4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2"/>
      <c r="B25" s="43"/>
      <c r="C25" s="4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5"/>
      <c r="B26" s="46"/>
      <c r="C26" s="4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C15" sqref="C15"/>
    </sheetView>
  </sheetViews>
  <sheetFormatPr defaultColWidth="15.19921875" defaultRowHeight="15" customHeight="1"/>
  <cols>
    <col min="1" max="1" width="9.69921875" customWidth="1"/>
    <col min="2" max="3" width="7.5" customWidth="1"/>
    <col min="4" max="4" width="18.69921875" customWidth="1"/>
    <col min="5" max="5" width="14.69921875" customWidth="1"/>
    <col min="6" max="6" width="6.296875" customWidth="1"/>
    <col min="7" max="9" width="11.69921875" customWidth="1"/>
    <col min="10" max="10" width="6.19921875" customWidth="1"/>
    <col min="11" max="11" width="11.796875" customWidth="1"/>
    <col min="12" max="12" width="8.69921875" customWidth="1"/>
    <col min="13" max="14" width="8.296875" customWidth="1"/>
    <col min="15" max="15" width="23.69921875" customWidth="1"/>
    <col min="16" max="16" width="13" customWidth="1"/>
    <col min="17" max="17" width="10.5" customWidth="1"/>
    <col min="18" max="18" width="9" customWidth="1"/>
    <col min="19" max="19" width="14.296875" customWidth="1"/>
    <col min="20" max="26" width="8.796875" customWidth="1"/>
  </cols>
  <sheetData>
    <row r="1" spans="1:26" ht="27" customHeight="1">
      <c r="A1" s="48" t="s">
        <v>23</v>
      </c>
      <c r="B1" s="49"/>
      <c r="C1" s="49"/>
      <c r="D1" s="2"/>
      <c r="E1" s="49"/>
      <c r="F1" s="49"/>
      <c r="G1" s="49"/>
      <c r="H1" s="49"/>
      <c r="I1" s="49"/>
      <c r="J1" s="49"/>
      <c r="K1" s="49"/>
      <c r="L1" s="49"/>
      <c r="M1" s="49"/>
      <c r="N1" s="49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0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51" t="s">
        <v>3</v>
      </c>
      <c r="E3" s="4" t="s">
        <v>24</v>
      </c>
      <c r="F3" s="2"/>
      <c r="G3" s="2"/>
      <c r="H3" s="2"/>
      <c r="I3" s="2"/>
      <c r="J3" s="2"/>
      <c r="K3" s="52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3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3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3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3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4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5" t="s">
        <v>13</v>
      </c>
      <c r="H10" s="55" t="s">
        <v>32</v>
      </c>
      <c r="I10" s="55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6" t="s">
        <v>40</v>
      </c>
      <c r="I11" s="56"/>
      <c r="J11" s="21" t="s">
        <v>41</v>
      </c>
      <c r="K11" s="57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8" t="s">
        <v>40</v>
      </c>
      <c r="I12" s="58"/>
      <c r="J12" s="27" t="s">
        <v>41</v>
      </c>
      <c r="K12" s="59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6" t="s">
        <v>40</v>
      </c>
      <c r="I13" s="56"/>
      <c r="J13" s="21" t="s">
        <v>41</v>
      </c>
      <c r="K13" s="57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8" t="s">
        <v>40</v>
      </c>
      <c r="I14" s="58"/>
      <c r="J14" s="27" t="s">
        <v>41</v>
      </c>
      <c r="K14" s="59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6" t="s">
        <v>40</v>
      </c>
      <c r="I15" s="56"/>
      <c r="J15" s="21" t="s">
        <v>41</v>
      </c>
      <c r="K15" s="57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8" t="s">
        <v>40</v>
      </c>
      <c r="I16" s="58"/>
      <c r="J16" s="27" t="s">
        <v>41</v>
      </c>
      <c r="K16" s="59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6" t="s">
        <v>40</v>
      </c>
      <c r="I17" s="56"/>
      <c r="J17" s="21" t="s">
        <v>41</v>
      </c>
      <c r="K17" s="57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8" t="s">
        <v>40</v>
      </c>
      <c r="I18" s="58"/>
      <c r="J18" s="27" t="s">
        <v>41</v>
      </c>
      <c r="K18" s="59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6" t="s">
        <v>40</v>
      </c>
      <c r="I19" s="56"/>
      <c r="J19" s="21" t="s">
        <v>41</v>
      </c>
      <c r="K19" s="57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8" t="s">
        <v>40</v>
      </c>
      <c r="I20" s="58"/>
      <c r="J20" s="27" t="s">
        <v>41</v>
      </c>
      <c r="K20" s="59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6" t="s">
        <v>40</v>
      </c>
      <c r="I21" s="56"/>
      <c r="J21" s="21" t="s">
        <v>41</v>
      </c>
      <c r="K21" s="57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8" t="s">
        <v>40</v>
      </c>
      <c r="I22" s="58"/>
      <c r="J22" s="27" t="s">
        <v>41</v>
      </c>
      <c r="K22" s="59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6" t="s">
        <v>40</v>
      </c>
      <c r="I23" s="56"/>
      <c r="J23" s="21" t="s">
        <v>41</v>
      </c>
      <c r="K23" s="57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8" t="s">
        <v>40</v>
      </c>
      <c r="I24" s="58"/>
      <c r="J24" s="27" t="s">
        <v>41</v>
      </c>
      <c r="K24" s="59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6" t="s">
        <v>40</v>
      </c>
      <c r="I25" s="56"/>
      <c r="J25" s="21" t="s">
        <v>41</v>
      </c>
      <c r="K25" s="57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8" t="s">
        <v>40</v>
      </c>
      <c r="I26" s="58"/>
      <c r="J26" s="27" t="s">
        <v>41</v>
      </c>
      <c r="K26" s="59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6" t="s">
        <v>40</v>
      </c>
      <c r="I27" s="56"/>
      <c r="J27" s="21" t="s">
        <v>41</v>
      </c>
      <c r="K27" s="57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8" t="s">
        <v>40</v>
      </c>
      <c r="I28" s="58"/>
      <c r="J28" s="27" t="s">
        <v>41</v>
      </c>
      <c r="K28" s="59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6" t="s">
        <v>40</v>
      </c>
      <c r="I29" s="56"/>
      <c r="J29" s="21" t="s">
        <v>41</v>
      </c>
      <c r="K29" s="57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8" t="s">
        <v>40</v>
      </c>
      <c r="I30" s="58"/>
      <c r="J30" s="27" t="s">
        <v>41</v>
      </c>
      <c r="K30" s="59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60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Quinten De Vrieze</cp:lastModifiedBy>
  <dcterms:modified xsi:type="dcterms:W3CDTF">2019-09-01T14:46:35Z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a864f223-80fb-403c-8ec3-5476b0fc42da</vt:lpwstr>
  </property>
</Properties>
</file>